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t_nakasima\Desktop\"/>
    </mc:Choice>
  </mc:AlternateContent>
  <xr:revisionPtr revIDLastSave="0" documentId="13_ncr:1_{B48FA603-74EB-4991-97AE-756EB79DC629}" xr6:coauthVersionLast="45" xr6:coauthVersionMax="45" xr10:uidLastSave="{00000000-0000-0000-0000-000000000000}"/>
  <bookViews>
    <workbookView xWindow="-1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U38" i="10"/>
  <c r="C38" i="10"/>
  <c r="AM37" i="10"/>
  <c r="U37" i="10"/>
  <c r="C37" i="10"/>
  <c r="AM36" i="10"/>
  <c r="AM35" i="10"/>
  <c r="CO34" i="10"/>
  <c r="CO35" i="10" s="1"/>
  <c r="CO36" i="10" s="1"/>
  <c r="CO37" i="10" s="1"/>
  <c r="BW34" i="10"/>
  <c r="BW35" i="10" s="1"/>
  <c r="BW36" i="10" s="1"/>
  <c r="BW37" i="10" s="1"/>
  <c r="BW38" i="10" s="1"/>
  <c r="BW39" i="10" s="1"/>
  <c r="BW40"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s="1"/>
  <c r="BE34" i="10" l="1"/>
  <c r="BE35" i="10" s="1"/>
  <c r="BE36" i="10" s="1"/>
  <c r="BE37" i="10" s="1"/>
  <c r="BE38" i="10" s="1"/>
</calcChain>
</file>

<file path=xl/sharedStrings.xml><?xml version="1.0" encoding="utf-8"?>
<sst xmlns="http://schemas.openxmlformats.org/spreadsheetml/2006/main" count="1115" uniqueCount="607">
  <si>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</si>
  <si>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</si>
  <si>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</si>
  <si>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</si>
  <si>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</si>
  <si>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</si>
  <si>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</si>
  <si>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</si>
  <si>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</si>
  <si>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</si>
  <si>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</si>
  <si>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</si>
  <si>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</si>
  <si>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</si>
  <si>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</si>
  <si>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</si>
  <si>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</si>
  <si>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</si>
  <si>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</si>
  <si>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</si>
  <si>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</si>
  <si>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</si>
  <si>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</si>
  <si>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</si>
  <si>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</si>
  <si>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</si>
  <si>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</si>
  <si>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</si>
  <si>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</si>
  <si>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</si>
  <si>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</si>
  <si>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</si>
  <si>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</si>
  <si>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</si>
  <si>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</si>
  <si>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</si>
  <si>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</si>
  <si>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</si>
  <si>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</si>
  <si>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</si>
  <si>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</si>
  <si>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</si>
  <si>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</si>
  <si>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</si>
  <si>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</si>
  <si>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</si>
  <si>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</si>
  <si>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</si>
  <si>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</si>
  <si>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</si>
  <si>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</si>
  <si>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</si>
  <si>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</si>
  <si>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</si>
  <si>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</si>
  <si>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</si>
  <si>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</si>
  <si>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</si>
  <si>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</si>
  <si>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</si>
  <si>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</si>
  <si>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</si>
  <si>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</si>
  <si>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</si>
  <si>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</si>
  <si>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</si>
  <si>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</si>
  <si>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</si>
  <si>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</si>
  <si>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</si>
  <si>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</si>
  <si>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</si>
  <si>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</si>
  <si>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</si>
  <si>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</si>
  <si>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</si>
  <si>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</si>
  <si>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</si>
  <si>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</si>
  <si>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</si>
  <si>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</si>
  <si>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</si>
  <si>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</si>
  <si>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</si>
  <si>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</si>
  <si>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</si>
  <si>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</si>
  <si>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</si>
  <si>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</si>
  <si>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</si>
  <si>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</si>
  <si>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</si>
  <si>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</si>
  <si>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</si>
  <si>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</si>
  <si>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</si>
  <si>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</si>
  <si>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</si>
  <si>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</si>
  <si>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</si>
  <si>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</si>
  <si>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</si>
  <si>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</si>
  <si>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</si>
  <si>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</si>
  <si>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</si>
  <si>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</si>
  <si>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</si>
  <si>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</si>
  <si>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</si>
  <si>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</si>
  <si>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</si>
  <si>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</si>
  <si>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</si>
  <si>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</si>
  <si>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</si>
  <si>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</si>
  <si>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</si>
  <si>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</si>
  <si>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</si>
  <si>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</si>
  <si>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</si>
  <si>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</si>
  <si>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</si>
  <si>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</si>
  <si>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</si>
  <si>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</si>
  <si>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</si>
  <si>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</si>
  <si>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</si>
  <si>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</si>
  <si>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</si>
  <si>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</si>
  <si>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</si>
  <si>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</si>
  <si>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</si>
  <si>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</si>
  <si>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</si>
  <si>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</si>
  <si>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</si>
  <si>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</si>
  <si>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</si>
  <si>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</si>
  <si>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</si>
  <si>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</si>
  <si>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</si>
  <si>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</si>
  <si>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</si>
  <si>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</si>
  <si>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</si>
  <si>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</si>
  <si>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</si>
  <si>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</si>
  <si>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</si>
  <si>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</si>
  <si>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</si>
  <si>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</si>
  <si>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</si>
  <si>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</si>
  <si>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</si>
  <si>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</si>
  <si>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</si>
  <si>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</si>
  <si>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</si>
  <si>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</si>
  <si>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</si>
  <si>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</si>
  <si>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</si>
  <si>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</si>
  <si>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</si>
  <si>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</si>
  <si>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</si>
  <si>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</si>
  <si>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</si>
  <si>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</si>
  <si>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</si>
  <si>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</si>
  <si>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</si>
  <si>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</si>
  <si>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</si>
  <si>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</si>
  <si>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</si>
  <si>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</si>
  <si>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</si>
  <si>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</si>
  <si>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</si>
  <si>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</si>
  <si>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</si>
  <si>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</si>
  <si>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</si>
  <si>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</si>
  <si>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</si>
  <si>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</si>
  <si>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</si>
  <si>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</si>
  <si>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</si>
  <si>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</si>
  <si>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</si>
  <si>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</si>
  <si>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</si>
  <si>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</si>
  <si>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</si>
  <si>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</si>
  <si>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</si>
  <si>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</si>
  <si>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</si>
  <si>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</si>
  <si>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</si>
  <si>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</si>
  <si>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</si>
  <si>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</si>
  <si>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</si>
  <si>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</si>
  <si>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</si>
  <si>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</si>
  <si>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</si>
  <si>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熊本県小国町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</si>
  <si>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</si>
  <si>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</si>
  <si>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</si>
  <si>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</si>
  <si>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</si>
  <si>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</si>
  <si>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</si>
  <si>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</si>
  <si>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</si>
  <si>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</si>
  <si>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</si>
  <si>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</si>
  <si>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</si>
  <si>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</si>
  <si>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</si>
  <si>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</si>
  <si>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</si>
  <si>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</si>
  <si>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</si>
  <si>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</si>
  <si>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</si>
  <si>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</si>
  <si>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</si>
  <si>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</si>
  <si>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</si>
  <si>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</si>
  <si>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</si>
  <si>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</si>
  <si>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</si>
  <si>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</si>
  <si>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</si>
  <si>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</si>
  <si>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</si>
  <si>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</si>
  <si>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</si>
  <si>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</si>
  <si>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</si>
  <si>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</si>
  <si>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</si>
  <si>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</si>
  <si>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</si>
  <si>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</si>
  <si>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</si>
  <si>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</si>
  <si>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</si>
  <si>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</si>
  <si>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</si>
  <si>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</si>
  <si>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</si>
  <si>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</si>
  <si>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</si>
  <si>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</si>
  <si>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</si>
  <si>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</si>
  <si>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</si>
  <si>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</si>
  <si>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</si>
  <si>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</si>
  <si>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</si>
  <si>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</si>
  <si>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</si>
  <si>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</si>
  <si>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</si>
  <si>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</si>
  <si>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</si>
  <si>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</si>
  <si>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</si>
  <si>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</si>
  <si>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</si>
  <si>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</si>
  <si>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</si>
  <si>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</si>
  <si>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</si>
  <si>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</si>
  <si>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</si>
  <si>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</si>
  <si>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</si>
  <si>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</si>
  <si>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</si>
  <si>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</si>
  <si>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</si>
  <si>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</si>
  <si>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</si>
  <si>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</si>
  <si>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</si>
  <si>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</si>
  <si>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</si>
  <si>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</si>
  <si>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</si>
  <si>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</si>
  <si>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</si>
  <si>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</si>
  <si>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</si>
  <si>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</si>
  <si>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</si>
  <si>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</si>
  <si>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</si>
  <si>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</si>
  <si>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</si>
  <si>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</si>
  <si>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</si>
  <si>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</si>
  <si>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</si>
  <si>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</si>
  <si>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</si>
  <si>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</si>
  <si>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</si>
  <si>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</si>
  <si>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</si>
  <si>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</si>
  <si>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</si>
  <si>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</si>
  <si>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</si>
  <si>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</si>
  <si>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</si>
  <si>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</si>
  <si>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</si>
  <si>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</si>
  <si>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</si>
  <si>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</si>
  <si>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</si>
  <si>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</si>
  <si>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</si>
  <si>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</si>
  <si>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</si>
  <si>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</si>
  <si>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</si>
  <si>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</si>
  <si>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</si>
  <si>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</si>
  <si>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</si>
  <si>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</si>
  <si>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</si>
  <si>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</si>
  <si>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</si>
  <si>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</si>
  <si>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</si>
  <si>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</si>
  <si>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</si>
  <si>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</si>
  <si>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</si>
  <si>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</si>
  <si>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</si>
  <si>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</si>
  <si>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</si>
  <si>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</si>
  <si>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</si>
  <si>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</si>
  <si>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</si>
  <si>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熊本県小国町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</si>
  <si>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</si>
  <si>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</si>
  <si>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</si>
  <si>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</si>
  <si>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</si>
  <si>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</si>
  <si>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</si>
  <si>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</si>
  <si>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</si>
  <si>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</si>
  <si>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</si>
  <si>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</si>
  <si>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</si>
  <si>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</si>
  <si>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</si>
  <si>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</si>
  <si>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</si>
  <si>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</si>
  <si>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</si>
  <si>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</si>
  <si>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地方改善施設住宅新築資金等貸付金特別会計</t>
    <phoneticPr fontId="5"/>
  </si>
  <si>
    <t>-</t>
    <phoneticPr fontId="5"/>
  </si>
  <si>
    <t>坂本善三美術館特別会計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</si>
  <si>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</si>
  <si>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</si>
  <si>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</si>
  <si>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</si>
  <si>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</si>
  <si>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</si>
  <si>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</si>
  <si>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</si>
  <si>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</si>
  <si>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</si>
  <si>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</si>
  <si>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</si>
  <si>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</si>
  <si>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</si>
  <si>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</si>
  <si>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</si>
  <si>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</si>
  <si>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</si>
  <si>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上水道事業</t>
    <phoneticPr fontId="5"/>
  </si>
  <si>
    <t>法適用企業</t>
    <phoneticPr fontId="5"/>
  </si>
  <si>
    <t>下水道事業（農業集落排水事業）</t>
    <phoneticPr fontId="5"/>
  </si>
  <si>
    <t>法非適用企業</t>
    <phoneticPr fontId="5"/>
  </si>
  <si>
    <t>下水道事業（個別排水処理事業）</t>
    <phoneticPr fontId="5"/>
  </si>
  <si>
    <t>-</t>
    <phoneticPr fontId="5"/>
  </si>
  <si>
    <t>法非適用企業</t>
    <phoneticPr fontId="5"/>
  </si>
  <si>
    <t>下水道事業（小規模集合排水処理事業）</t>
    <phoneticPr fontId="5"/>
  </si>
  <si>
    <t>下水道事業（特定地域生活排水処理事業）</t>
    <phoneticPr fontId="5"/>
  </si>
  <si>
    <t>法非適用企業</t>
    <phoneticPr fontId="5"/>
  </si>
  <si>
    <t>簡易水道事業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</si>
  <si>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</si>
  <si>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</si>
  <si>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</si>
  <si>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</si>
  <si>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</si>
  <si>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</si>
  <si>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</si>
  <si>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</si>
  <si>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</si>
  <si>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</si>
  <si>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</si>
  <si>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</si>
  <si>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</si>
  <si>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</si>
  <si>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</si>
  <si>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</si>
  <si>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</si>
  <si>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</si>
  <si>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</si>
  <si>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</si>
  <si>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</si>
  <si>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</si>
  <si>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</si>
  <si>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</si>
  <si>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</si>
  <si>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</si>
  <si>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</si>
  <si>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</si>
  <si>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</si>
  <si>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</si>
  <si>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</si>
  <si>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</si>
  <si>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</si>
  <si>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</si>
  <si>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</si>
  <si>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</si>
  <si>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</si>
  <si>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</si>
  <si>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</si>
  <si>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</si>
  <si>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</si>
  <si>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</si>
  <si>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</si>
  <si>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</si>
  <si>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</si>
  <si>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</si>
  <si>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</si>
  <si>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</si>
  <si>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</si>
  <si>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</si>
  <si>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</si>
  <si>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</si>
  <si>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</si>
  <si>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</si>
  <si>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</si>
  <si>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</si>
  <si>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</si>
  <si>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</si>
  <si>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小国町農業集落排水事業特別会計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</si>
  <si>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</si>
  <si>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</si>
  <si>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小国町水道事業会計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</si>
  <si>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</si>
  <si>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小国町小規模集合排水処理事業特別会計</t>
    <phoneticPr fontId="5"/>
  </si>
  <si>
    <t>(Ｆ)</t>
    <phoneticPr fontId="5"/>
  </si>
  <si>
    <t>小国町特定地域生活排水処理事業特別会計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</si>
  <si>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</si>
  <si>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</si>
  <si>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</si>
  <si>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</si>
  <si>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</si>
  <si>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</si>
  <si>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</si>
  <si>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</si>
  <si>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</si>
  <si>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</si>
  <si>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</si>
  <si>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</si>
  <si>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</si>
  <si>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</si>
  <si>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</si>
  <si>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</si>
  <si>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</si>
  <si>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</si>
  <si>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</si>
  <si>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</si>
  <si>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</si>
  <si>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</si>
  <si>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</si>
  <si>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</si>
  <si>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</si>
  <si>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</si>
  <si>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</si>
  <si>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</si>
  <si>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</si>
  <si>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</si>
  <si>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</si>
  <si>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</si>
  <si>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</si>
  <si>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</si>
  <si>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</si>
  <si>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</si>
  <si>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</si>
  <si>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</si>
  <si>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</si>
  <si>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</si>
  <si>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</si>
  <si>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</si>
  <si>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</si>
  <si>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</si>
  <si>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</si>
  <si>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</si>
  <si>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</si>
  <si>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</si>
  <si>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</si>
  <si>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</si>
  <si>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</si>
  <si>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</si>
  <si>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</si>
  <si>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</si>
  <si>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</si>
  <si>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</si>
  <si>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</si>
  <si>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</si>
  <si>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</si>
  <si>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</si>
  <si>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</si>
  <si>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</si>
  <si>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</si>
  <si>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</si>
  <si>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</si>
  <si>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</si>
  <si>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</si>
  <si>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</si>
  <si>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</si>
  <si>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</si>
  <si>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</si>
  <si>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</si>
  <si>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</si>
  <si>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</si>
  <si>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</si>
  <si>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</si>
  <si>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</si>
  <si>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</si>
  <si>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</si>
  <si>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</si>
  <si>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</si>
  <si>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</si>
  <si>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</si>
  <si>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</si>
  <si>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5.09</t>
  </si>
  <si>
    <t>▲ 3.25</t>
  </si>
  <si>
    <t>▲ 1.13</t>
  </si>
  <si>
    <t>上水道事業</t>
  </si>
  <si>
    <t>一般会計</t>
  </si>
  <si>
    <t>介護保険事業</t>
  </si>
  <si>
    <t>国民健康保険事業</t>
  </si>
  <si>
    <t>下水道事業（農業集落排水事業）</t>
  </si>
  <si>
    <t>後期高齢者医療事業</t>
  </si>
  <si>
    <t>簡易水道事業</t>
  </si>
  <si>
    <t>地方改善施設住宅新築資金等貸付金特別会計</t>
  </si>
  <si>
    <t>その他会計（赤字）</t>
  </si>
  <si>
    <t>その他会計（黒字）</t>
  </si>
  <si>
    <t>H25末</t>
    <phoneticPr fontId="5"/>
  </si>
  <si>
    <t>H26末</t>
    <phoneticPr fontId="5"/>
  </si>
  <si>
    <t>H27末</t>
    <phoneticPr fontId="5"/>
  </si>
  <si>
    <t>H28末</t>
    <phoneticPr fontId="5"/>
  </si>
  <si>
    <t>H29末</t>
    <phoneticPr fontId="5"/>
  </si>
  <si>
    <t>熊本県市町村総合事務組合</t>
  </si>
  <si>
    <t>小国町外一ヶ町公立病院組合</t>
  </si>
  <si>
    <t>阿蘇広域行政事務組合 （一般会計）</t>
  </si>
  <si>
    <t>阿蘇広域行政事務組合（湯の里荘特別会計）</t>
  </si>
  <si>
    <t>阿蘇広域行政事務組合 （阿蘇みやま荘特別会計）</t>
  </si>
  <si>
    <t>熊本県後期高齢者医療広域連合（一般会計）</t>
  </si>
  <si>
    <t>熊本県後期高齢者医療広域連合（後期高齢者医療特別会計）</t>
  </si>
  <si>
    <t>一般財団法人学びやの里</t>
    <rPh sb="0" eb="2">
      <t>イッパン</t>
    </rPh>
    <rPh sb="2" eb="4">
      <t>ザイダン</t>
    </rPh>
    <rPh sb="4" eb="6">
      <t>ホウジン</t>
    </rPh>
    <rPh sb="6" eb="7">
      <t>マナ</t>
    </rPh>
    <rPh sb="10" eb="11">
      <t>サト</t>
    </rPh>
    <phoneticPr fontId="2"/>
  </si>
  <si>
    <t>株式会社エフエム小国</t>
    <rPh sb="0" eb="4">
      <t>カブシキガイシャ</t>
    </rPh>
    <rPh sb="8" eb="10">
      <t>オグニ</t>
    </rPh>
    <phoneticPr fontId="2"/>
  </si>
  <si>
    <t>株式会社ゆうステーションカンパニー</t>
    <rPh sb="0" eb="4">
      <t>カブシキガイシャ</t>
    </rPh>
    <phoneticPr fontId="2"/>
  </si>
  <si>
    <t>ネイチャーエナジー小国株式会社</t>
    <rPh sb="9" eb="11">
      <t>オグニ</t>
    </rPh>
    <rPh sb="11" eb="15">
      <t>カブシキガイシャ</t>
    </rPh>
    <phoneticPr fontId="2"/>
  </si>
  <si>
    <t>-</t>
    <phoneticPr fontId="2"/>
  </si>
  <si>
    <t>ネットワーク事業基金</t>
    <phoneticPr fontId="18"/>
  </si>
  <si>
    <t>職員等退職手当基金</t>
    <phoneticPr fontId="18"/>
  </si>
  <si>
    <t>悠木の里づくり事業基金</t>
    <phoneticPr fontId="18"/>
  </si>
  <si>
    <t>公共施設等整備基金</t>
    <phoneticPr fontId="18"/>
  </si>
  <si>
    <t>奨学金事業基金</t>
    <phoneticPr fontId="18"/>
  </si>
  <si>
    <t>-</t>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</si>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</sst>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0F51-4647-A63B-5671B85459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177908</c:v>
                </c:pt>
                <c:pt idx="1">
                  <c:v>180636</c:v>
                </c:pt>
                <c:pt idx="2">
                  <c:v>79633</c:v>
                </c:pt>
                <c:pt idx="3">
                  <c:v>65728</c:v>
                </c:pt>
                <c:pt idx="4">
                  <c:v>90621</c:v>
                </c:pt>
              </c:numCache>
            </c:numRef>
          </c:val>
          <c:smooth val="0"/>
          <c:extLst>
            <c:ext xmlns:c16="http://schemas.microsoft.com/office/drawing/2014/chart" uri="{C3380CC4-5D6E-409C-BE32-E72D297353CC}">
              <c16:uniqueId val="{00000001-0F51-4647-A63B-5671B85459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4.29</c:v>
                </c:pt>
                <c:pt idx="1">
                  <c:v>8.98</c:v>
                </c:pt>
                <c:pt idx="2">
                  <c:v>6.89</c:v>
                </c:pt>
                <c:pt idx="3">
                  <c:v>5.54</c:v>
                </c:pt>
                <c:pt idx="4">
                  <c:v>7.4</c:v>
                </c:pt>
              </c:numCache>
            </c:numRef>
          </c:val>
          <c:extLst>
            <c:ext xmlns:c16="http://schemas.microsoft.com/office/drawing/2014/chart" uri="{C3380CC4-5D6E-409C-BE32-E72D297353CC}">
              <c16:uniqueId val="{00000000-0A52-4FE3-91A3-4CA7831618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c:v>
                </c:pt>
                <c:pt idx="1">
                  <c:v>16.809999999999999</c:v>
                </c:pt>
                <c:pt idx="2">
                  <c:v>16.07</c:v>
                </c:pt>
                <c:pt idx="3">
                  <c:v>16.670000000000002</c:v>
                </c:pt>
                <c:pt idx="4">
                  <c:v>16.09</c:v>
                </c:pt>
              </c:numCache>
            </c:numRef>
          </c:val>
          <c:extLst>
            <c:ext xmlns:c16="http://schemas.microsoft.com/office/drawing/2014/chart" uri="{C3380CC4-5D6E-409C-BE32-E72D297353CC}">
              <c16:uniqueId val="{00000001-0A52-4FE3-91A3-4CA7831618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-5.09</c:v>
                </c:pt>
                <c:pt idx="1">
                  <c:v>3.35</c:v>
                </c:pt>
                <c:pt idx="2">
                  <c:v>-3.25</c:v>
                </c:pt>
                <c:pt idx="3">
                  <c:v>-1.1299999999999999</c:v>
                </c:pt>
                <c:pt idx="4">
                  <c:v>1.73</c:v>
                </c:pt>
              </c:numCache>
            </c:numRef>
          </c:val>
          <c:smooth val="0"/>
          <c:extLst>
            <c:ext xmlns:c16="http://schemas.microsoft.com/office/drawing/2014/chart" uri="{C3380CC4-5D6E-409C-BE32-E72D297353CC}">
              <c16:uniqueId val="{00000002-0A52-4FE3-91A3-4CA7831618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7A4-4175-BD3A-A0E810A23F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A4-4175-BD3A-A0E810A23FAB}"/>
            </c:ext>
          </c:extLst>
        </c:ser>
        <c:ser>
          <c:idx val="2"/>
          <c:order val="2"/>
          <c:tx>
            <c:strRef>
              <c:f>データシート!$A$29</c:f>
              <c:strCache>
                <c:ptCount val="1"/>
                <c:pt idx="0">
                  <c:v>地方改善施設住宅新築資金等貸付金特別会計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7A4-4175-BD3A-A0E810A23FAB}"/>
            </c:ext>
          </c:extLst>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7A4-4175-BD3A-A0E810A23FAB}"/>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0.14000000000000001</c:v>
                </c:pt>
                <c:pt idx="2">
                  <c:v>#N/A</c:v>
                </c:pt>
                <c:pt idx="3">
                  <c:v>0.09</c:v>
                </c:pt>
                <c:pt idx="4">
                  <c:v>#N/A</c:v>
                </c:pt>
                <c:pt idx="5">
                  <c:v>0.08</c:v>
                </c:pt>
                <c:pt idx="6">
                  <c:v>#N/A</c:v>
                </c:pt>
                <c:pt idx="7">
                  <c:v>0.05</c:v>
                </c:pt>
                <c:pt idx="8">
                  <c:v>#N/A</c:v>
                </c:pt>
                <c:pt idx="9">
                  <c:v>0.05</c:v>
                </c:pt>
              </c:numCache>
            </c:numRef>
          </c:val>
          <c:extLst>
            <c:ext xmlns:c16="http://schemas.microsoft.com/office/drawing/2014/chart" uri="{C3380CC4-5D6E-409C-BE32-E72D297353CC}">
              <c16:uniqueId val="{00000004-77A4-4175-BD3A-A0E810A23FAB}"/>
            </c:ext>
          </c:extLst>
        </c:ser>
        <c:ser>
          <c:idx val="5"/>
          <c:order val="5"/>
          <c:tx>
            <c:strRef>
              <c:f>データシート!$A$32</c:f>
              <c:strCache>
                <c:ptCount val="1"/>
                <c:pt idx="0">
                  <c:v>下水道事業（農業集落排水事業）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0.05</c:v>
                </c:pt>
                <c:pt idx="4">
                  <c:v>#N/A</c:v>
                </c:pt>
                <c:pt idx="5">
                  <c:v>0.03</c:v>
                </c:pt>
                <c:pt idx="6">
                  <c:v>#N/A</c:v>
                </c:pt>
                <c:pt idx="7">
                  <c:v>0.04</c:v>
                </c:pt>
                <c:pt idx="8">
                  <c:v>#N/A</c:v>
                </c:pt>
                <c:pt idx="9">
                  <c:v>0.26</c:v>
                </c:pt>
              </c:numCache>
            </c:numRef>
          </c:val>
          <c:extLst>
            <c:ext xmlns:c16="http://schemas.microsoft.com/office/drawing/2014/chart" uri="{C3380CC4-5D6E-409C-BE32-E72D297353CC}">
              <c16:uniqueId val="{00000005-77A4-4175-BD3A-A0E810A23FAB}"/>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0.59</c:v>
                </c:pt>
                <c:pt idx="2">
                  <c:v>#N/A</c:v>
                </c:pt>
                <c:pt idx="3">
                  <c:v>0.28000000000000003</c:v>
                </c:pt>
                <c:pt idx="4">
                  <c:v>#N/A</c:v>
                </c:pt>
                <c:pt idx="5">
                  <c:v>0.44</c:v>
                </c:pt>
                <c:pt idx="6">
                  <c:v>#N/A</c:v>
                </c:pt>
                <c:pt idx="7">
                  <c:v>0.43</c:v>
                </c:pt>
                <c:pt idx="8">
                  <c:v>#N/A</c:v>
                </c:pt>
                <c:pt idx="9">
                  <c:v>0.41</c:v>
                </c:pt>
              </c:numCache>
            </c:numRef>
          </c:val>
          <c:extLst>
            <c:ext xmlns:c16="http://schemas.microsoft.com/office/drawing/2014/chart" uri="{C3380CC4-5D6E-409C-BE32-E72D297353CC}">
              <c16:uniqueId val="{00000006-77A4-4175-BD3A-A0E810A23FAB}"/>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0.51</c:v>
                </c:pt>
                <c:pt idx="2">
                  <c:v>#N/A</c:v>
                </c:pt>
                <c:pt idx="3">
                  <c:v>0.12</c:v>
                </c:pt>
                <c:pt idx="4">
                  <c:v>#N/A</c:v>
                </c:pt>
                <c:pt idx="5">
                  <c:v>1.41</c:v>
                </c:pt>
                <c:pt idx="6">
                  <c:v>#N/A</c:v>
                </c:pt>
                <c:pt idx="7">
                  <c:v>0.75</c:v>
                </c:pt>
                <c:pt idx="8">
                  <c:v>#N/A</c:v>
                </c:pt>
                <c:pt idx="9">
                  <c:v>1.28</c:v>
                </c:pt>
              </c:numCache>
            </c:numRef>
          </c:val>
          <c:extLst>
            <c:ext xmlns:c16="http://schemas.microsoft.com/office/drawing/2014/chart" uri="{C3380CC4-5D6E-409C-BE32-E72D297353CC}">
              <c16:uniqueId val="{00000007-77A4-4175-BD3A-A0E810A23FA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4.28</c:v>
                </c:pt>
                <c:pt idx="2">
                  <c:v>#N/A</c:v>
                </c:pt>
                <c:pt idx="3">
                  <c:v>8.98</c:v>
                </c:pt>
                <c:pt idx="4">
                  <c:v>#N/A</c:v>
                </c:pt>
                <c:pt idx="5">
                  <c:v>6.88</c:v>
                </c:pt>
                <c:pt idx="6">
                  <c:v>#N/A</c:v>
                </c:pt>
                <c:pt idx="7">
                  <c:v>5.54</c:v>
                </c:pt>
                <c:pt idx="8">
                  <c:v>#N/A</c:v>
                </c:pt>
                <c:pt idx="9">
                  <c:v>7.39</c:v>
                </c:pt>
              </c:numCache>
            </c:numRef>
          </c:val>
          <c:extLst>
            <c:ext xmlns:c16="http://schemas.microsoft.com/office/drawing/2014/chart" uri="{C3380CC4-5D6E-409C-BE32-E72D297353CC}">
              <c16:uniqueId val="{00000008-77A4-4175-BD3A-A0E810A23FAB}"/>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19.670000000000002</c:v>
                </c:pt>
                <c:pt idx="2">
                  <c:v>#N/A</c:v>
                </c:pt>
                <c:pt idx="3">
                  <c:v>18.73</c:v>
                </c:pt>
                <c:pt idx="4">
                  <c:v>#N/A</c:v>
                </c:pt>
                <c:pt idx="5">
                  <c:v>18.91</c:v>
                </c:pt>
                <c:pt idx="6">
                  <c:v>#N/A</c:v>
                </c:pt>
                <c:pt idx="7">
                  <c:v>18.47</c:v>
                </c:pt>
                <c:pt idx="8">
                  <c:v>#N/A</c:v>
                </c:pt>
                <c:pt idx="9">
                  <c:v>17.71</c:v>
                </c:pt>
              </c:numCache>
            </c:numRef>
          </c:val>
          <c:extLst>
            <c:ext xmlns:c16="http://schemas.microsoft.com/office/drawing/2014/chart" uri="{C3380CC4-5D6E-409C-BE32-E72D297353CC}">
              <c16:uniqueId val="{00000009-77A4-4175-BD3A-A0E810A23F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549</c:v>
                </c:pt>
                <c:pt idx="5">
                  <c:v>511</c:v>
                </c:pt>
                <c:pt idx="8">
                  <c:v>500</c:v>
                </c:pt>
                <c:pt idx="11">
                  <c:v>471</c:v>
                </c:pt>
                <c:pt idx="14">
                  <c:v>482</c:v>
                </c:pt>
              </c:numCache>
            </c:numRef>
          </c:val>
          <c:extLst>
            <c:ext xmlns:c16="http://schemas.microsoft.com/office/drawing/2014/chart" uri="{C3380CC4-5D6E-409C-BE32-E72D297353CC}">
              <c16:uniqueId val="{00000000-F59B-47FF-913B-3E2F3105FA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9B-47FF-913B-3E2F3105FA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183</c:v>
                </c:pt>
                <c:pt idx="3">
                  <c:v>155</c:v>
                </c:pt>
                <c:pt idx="6">
                  <c:v>155</c:v>
                </c:pt>
                <c:pt idx="9">
                  <c:v>155</c:v>
                </c:pt>
                <c:pt idx="12">
                  <c:v>155</c:v>
                </c:pt>
              </c:numCache>
            </c:numRef>
          </c:val>
          <c:extLst>
            <c:ext xmlns:c16="http://schemas.microsoft.com/office/drawing/2014/chart" uri="{C3380CC4-5D6E-409C-BE32-E72D297353CC}">
              <c16:uniqueId val="{00000002-F59B-47FF-913B-3E2F3105FA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99</c:v>
                </c:pt>
                <c:pt idx="3">
                  <c:v>68</c:v>
                </c:pt>
                <c:pt idx="6">
                  <c:v>79</c:v>
                </c:pt>
                <c:pt idx="9">
                  <c:v>76</c:v>
                </c:pt>
                <c:pt idx="12">
                  <c:v>60</c:v>
                </c:pt>
              </c:numCache>
            </c:numRef>
          </c:val>
          <c:extLst>
            <c:ext xmlns:c16="http://schemas.microsoft.com/office/drawing/2014/chart" uri="{C3380CC4-5D6E-409C-BE32-E72D297353CC}">
              <c16:uniqueId val="{00000003-F59B-47FF-913B-3E2F3105FA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68</c:v>
                </c:pt>
                <c:pt idx="3">
                  <c:v>67</c:v>
                </c:pt>
                <c:pt idx="6">
                  <c:v>79</c:v>
                </c:pt>
                <c:pt idx="9">
                  <c:v>76</c:v>
                </c:pt>
                <c:pt idx="12">
                  <c:v>81</c:v>
                </c:pt>
              </c:numCache>
            </c:numRef>
          </c:val>
          <c:extLst>
            <c:ext xmlns:c16="http://schemas.microsoft.com/office/drawing/2014/chart" uri="{C3380CC4-5D6E-409C-BE32-E72D297353CC}">
              <c16:uniqueId val="{00000004-F59B-47FF-913B-3E2F3105FA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9B-47FF-913B-3E2F3105FA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9B-47FF-913B-3E2F3105FA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537</c:v>
                </c:pt>
                <c:pt idx="3">
                  <c:v>480</c:v>
                </c:pt>
                <c:pt idx="6">
                  <c:v>493</c:v>
                </c:pt>
                <c:pt idx="9">
                  <c:v>458</c:v>
                </c:pt>
                <c:pt idx="12">
                  <c:v>473</c:v>
                </c:pt>
              </c:numCache>
            </c:numRef>
          </c:val>
          <c:extLst>
            <c:ext xmlns:c16="http://schemas.microsoft.com/office/drawing/2014/chart" uri="{C3380CC4-5D6E-409C-BE32-E72D297353CC}">
              <c16:uniqueId val="{00000007-F59B-47FF-913B-3E2F3105FA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338</c:v>
                </c:pt>
                <c:pt idx="2">
                  <c:v>#N/A</c:v>
                </c:pt>
                <c:pt idx="3">
                  <c:v>#N/A</c:v>
                </c:pt>
                <c:pt idx="4">
                  <c:v>259</c:v>
                </c:pt>
                <c:pt idx="5">
                  <c:v>#N/A</c:v>
                </c:pt>
                <c:pt idx="6">
                  <c:v>#N/A</c:v>
                </c:pt>
                <c:pt idx="7">
                  <c:v>306</c:v>
                </c:pt>
                <c:pt idx="8">
                  <c:v>#N/A</c:v>
                </c:pt>
                <c:pt idx="9">
                  <c:v>#N/A</c:v>
                </c:pt>
                <c:pt idx="10">
                  <c:v>294</c:v>
                </c:pt>
                <c:pt idx="11">
                  <c:v>#N/A</c:v>
                </c:pt>
                <c:pt idx="12">
                  <c:v>#N/A</c:v>
                </c:pt>
                <c:pt idx="13">
                  <c:v>287</c:v>
                </c:pt>
                <c:pt idx="14">
                  <c:v>#N/A</c:v>
                </c:pt>
              </c:numCache>
            </c:numRef>
          </c:val>
          <c:smooth val="0"/>
          <c:extLst>
            <c:ext xmlns:c16="http://schemas.microsoft.com/office/drawing/2014/chart" uri="{C3380CC4-5D6E-409C-BE32-E72D297353CC}">
              <c16:uniqueId val="{00000008-F59B-47FF-913B-3E2F3105FA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4353</c:v>
                </c:pt>
                <c:pt idx="5">
                  <c:v>4769</c:v>
                </c:pt>
                <c:pt idx="8">
                  <c:v>4684</c:v>
                </c:pt>
                <c:pt idx="11">
                  <c:v>4883</c:v>
                </c:pt>
                <c:pt idx="14">
                  <c:v>5136</c:v>
                </c:pt>
              </c:numCache>
            </c:numRef>
          </c:val>
          <c:extLst>
            <c:ext xmlns:c16="http://schemas.microsoft.com/office/drawing/2014/chart" uri="{C3380CC4-5D6E-409C-BE32-E72D297353CC}">
              <c16:uniqueId val="{00000000-7C4B-476C-9DBC-21EB6F69D3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77</c:v>
                </c:pt>
                <c:pt idx="5">
                  <c:v>185</c:v>
                </c:pt>
                <c:pt idx="8">
                  <c:v>255</c:v>
                </c:pt>
                <c:pt idx="11">
                  <c:v>246</c:v>
                </c:pt>
                <c:pt idx="14">
                  <c:v>263</c:v>
                </c:pt>
              </c:numCache>
            </c:numRef>
          </c:val>
          <c:extLst>
            <c:ext xmlns:c16="http://schemas.microsoft.com/office/drawing/2014/chart" uri="{C3380CC4-5D6E-409C-BE32-E72D297353CC}">
              <c16:uniqueId val="{00000001-7C4B-476C-9DBC-21EB6F69D3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1053</c:v>
                </c:pt>
                <c:pt idx="5">
                  <c:v>994</c:v>
                </c:pt>
                <c:pt idx="8">
                  <c:v>907</c:v>
                </c:pt>
                <c:pt idx="11">
                  <c:v>1040</c:v>
                </c:pt>
                <c:pt idx="14">
                  <c:v>959</c:v>
                </c:pt>
              </c:numCache>
            </c:numRef>
          </c:val>
          <c:extLst>
            <c:ext xmlns:c16="http://schemas.microsoft.com/office/drawing/2014/chart" uri="{C3380CC4-5D6E-409C-BE32-E72D297353CC}">
              <c16:uniqueId val="{00000002-7C4B-476C-9DBC-21EB6F69D3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4B-476C-9DBC-21EB6F69D3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4B-476C-9DBC-21EB6F69D3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4B-476C-9DBC-21EB6F69D3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393</c:v>
                </c:pt>
                <c:pt idx="3">
                  <c:v>315</c:v>
                </c:pt>
                <c:pt idx="6">
                  <c:v>205</c:v>
                </c:pt>
                <c:pt idx="9">
                  <c:v>78</c:v>
                </c:pt>
                <c:pt idx="12">
                  <c:v>38</c:v>
                </c:pt>
              </c:numCache>
            </c:numRef>
          </c:val>
          <c:extLst>
            <c:ext xmlns:c16="http://schemas.microsoft.com/office/drawing/2014/chart" uri="{C3380CC4-5D6E-409C-BE32-E72D297353CC}">
              <c16:uniqueId val="{00000006-7C4B-476C-9DBC-21EB6F69D3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578</c:v>
                </c:pt>
                <c:pt idx="3">
                  <c:v>476</c:v>
                </c:pt>
                <c:pt idx="6">
                  <c:v>380</c:v>
                </c:pt>
                <c:pt idx="9">
                  <c:v>325</c:v>
                </c:pt>
                <c:pt idx="12">
                  <c:v>265</c:v>
                </c:pt>
              </c:numCache>
            </c:numRef>
          </c:val>
          <c:extLst>
            <c:ext xmlns:c16="http://schemas.microsoft.com/office/drawing/2014/chart" uri="{C3380CC4-5D6E-409C-BE32-E72D297353CC}">
              <c16:uniqueId val="{00000007-7C4B-476C-9DBC-21EB6F69D3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1113</c:v>
                </c:pt>
                <c:pt idx="3">
                  <c:v>1041</c:v>
                </c:pt>
                <c:pt idx="6">
                  <c:v>1200</c:v>
                </c:pt>
                <c:pt idx="9">
                  <c:v>1017</c:v>
                </c:pt>
                <c:pt idx="12">
                  <c:v>1023</c:v>
                </c:pt>
              </c:numCache>
            </c:numRef>
          </c:val>
          <c:extLst>
            <c:ext xmlns:c16="http://schemas.microsoft.com/office/drawing/2014/chart" uri="{C3380CC4-5D6E-409C-BE32-E72D297353CC}">
              <c16:uniqueId val="{00000008-7C4B-476C-9DBC-21EB6F69D3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671</c:v>
                </c:pt>
                <c:pt idx="3">
                  <c:v>535</c:v>
                </c:pt>
                <c:pt idx="6">
                  <c:v>395</c:v>
                </c:pt>
                <c:pt idx="9">
                  <c:v>251</c:v>
                </c:pt>
                <c:pt idx="12">
                  <c:v>102</c:v>
                </c:pt>
              </c:numCache>
            </c:numRef>
          </c:val>
          <c:extLst>
            <c:ext xmlns:c16="http://schemas.microsoft.com/office/drawing/2014/chart" uri="{C3380CC4-5D6E-409C-BE32-E72D297353CC}">
              <c16:uniqueId val="{00000009-7C4B-476C-9DBC-21EB6F69D3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4637</c:v>
                </c:pt>
                <c:pt idx="3">
                  <c:v>5159</c:v>
                </c:pt>
                <c:pt idx="6">
                  <c:v>5208</c:v>
                </c:pt>
                <c:pt idx="9">
                  <c:v>5496</c:v>
                </c:pt>
                <c:pt idx="12">
                  <c:v>5898</c:v>
                </c:pt>
              </c:numCache>
            </c:numRef>
          </c:val>
          <c:extLst>
            <c:ext xmlns:c16="http://schemas.microsoft.com/office/drawing/2014/chart" uri="{C3380CC4-5D6E-409C-BE32-E72D297353CC}">
              <c16:uniqueId val="{0000000A-7C4B-476C-9DBC-21EB6F69D3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1908</c:v>
                </c:pt>
                <c:pt idx="2">
                  <c:v>#N/A</c:v>
                </c:pt>
                <c:pt idx="3">
                  <c:v>#N/A</c:v>
                </c:pt>
                <c:pt idx="4">
                  <c:v>1577</c:v>
                </c:pt>
                <c:pt idx="5">
                  <c:v>#N/A</c:v>
                </c:pt>
                <c:pt idx="6">
                  <c:v>#N/A</c:v>
                </c:pt>
                <c:pt idx="7">
                  <c:v>1543</c:v>
                </c:pt>
                <c:pt idx="8">
                  <c:v>#N/A</c:v>
                </c:pt>
                <c:pt idx="9">
                  <c:v>#N/A</c:v>
                </c:pt>
                <c:pt idx="10">
                  <c:v>997</c:v>
                </c:pt>
                <c:pt idx="11">
                  <c:v>#N/A</c:v>
                </c:pt>
                <c:pt idx="12">
                  <c:v>#N/A</c:v>
                </c:pt>
                <c:pt idx="13">
                  <c:v>967</c:v>
                </c:pt>
                <c:pt idx="14">
                  <c:v>#N/A</c:v>
                </c:pt>
              </c:numCache>
            </c:numRef>
          </c:val>
          <c:smooth val="0"/>
          <c:extLst>
            <c:ext xmlns:c16="http://schemas.microsoft.com/office/drawing/2014/chart" uri="{C3380CC4-5D6E-409C-BE32-E72D297353CC}">
              <c16:uniqueId val="{0000000B-7C4B-476C-9DBC-21EB6F69D3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518</c:v>
                </c:pt>
                <c:pt idx="1">
                  <c:v>529</c:v>
                </c:pt>
                <c:pt idx="2">
                  <c:v>521</c:v>
                </c:pt>
              </c:numCache>
            </c:numRef>
          </c:val>
          <c:extLst>
            <c:ext xmlns:c16="http://schemas.microsoft.com/office/drawing/2014/chart" uri="{C3380CC4-5D6E-409C-BE32-E72D297353CC}">
              <c16:uniqueId val="{00000000-5E16-46CE-9E8F-52378D0F92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84</c:v>
                </c:pt>
                <c:pt idx="1">
                  <c:v>84</c:v>
                </c:pt>
                <c:pt idx="2">
                  <c:v>84</c:v>
                </c:pt>
              </c:numCache>
            </c:numRef>
          </c:val>
          <c:extLst>
            <c:ext xmlns:c16="http://schemas.microsoft.com/office/drawing/2014/chart" uri="{C3380CC4-5D6E-409C-BE32-E72D297353CC}">
              <c16:uniqueId val="{00000001-5E16-46CE-9E8F-52378D0F92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296</c:v>
                </c:pt>
                <c:pt idx="1">
                  <c:v>418</c:v>
                </c:pt>
                <c:pt idx="2">
                  <c:v>345</c:v>
                </c:pt>
              </c:numCache>
            </c:numRef>
          </c:val>
          <c:extLst>
            <c:ext xmlns:c16="http://schemas.microsoft.com/office/drawing/2014/chart" uri="{C3380CC4-5D6E-409C-BE32-E72D297353CC}">
              <c16:uniqueId val="{00000002-5E16-46CE-9E8F-52378D0F92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元利償還金は、平成２７年度から４００百万円台に減少したものの学校施設整備事業等の大型事業の実施により、令和元年度以降は５００百万円台と悪化する見込みである。</a:t>
          </a:r>
        </a:p>
        <a:p>
          <a:r>
            <a:rPr kumimoji="1" lang="ja-JP" altLang="en-US" sz="1400">
              <a:latin typeface="ＭＳ ゴシック" pitchFamily="49" charset="-128"/>
              <a:ea typeface="ＭＳ ゴシック" pitchFamily="49" charset="-128"/>
            </a:rPr>
            <a:t>　公営企業債の元利償還金に対する繰入金は、上水道が平成２７年度をピークに減少しているが、下水道が平成２８年度から増加に転じている。</a:t>
          </a:r>
        </a:p>
        <a:p>
          <a:r>
            <a:rPr kumimoji="1" lang="ja-JP" altLang="en-US" sz="1400">
              <a:latin typeface="ＭＳ ゴシック" pitchFamily="49" charset="-128"/>
              <a:ea typeface="ＭＳ ゴシック" pitchFamily="49" charset="-128"/>
            </a:rPr>
            <a:t>実質公債費比率の分子は、元利償還金の減少に伴い、低下傾向にある。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近年、地方債の計画的な償還により減少傾向であったが、近年の大型事業（小中学校のプール・学校給食センター建設事業、屋外情報システム整備等事業等）の実施による地方債発行で増加傾向にある。一方、その他の繰入れ見込額等は減少傾向であり、将来負担額は減少した。</a:t>
          </a:r>
        </a:p>
        <a:p>
          <a:r>
            <a:rPr kumimoji="1" lang="ja-JP" altLang="en-US" sz="1400">
              <a:latin typeface="ＭＳ ゴシック" pitchFamily="49" charset="-128"/>
              <a:ea typeface="ＭＳ ゴシック" pitchFamily="49" charset="-128"/>
            </a:rPr>
            <a:t>　また、充当可能財源等では基準財政需要額算入見込額が増加したため、将来負担比率の分子は減少した。</a:t>
          </a:r>
        </a:p>
        <a:p>
          <a:r>
            <a:rPr kumimoji="1" lang="ja-JP" altLang="en-US" sz="1400">
              <a:latin typeface="ＭＳ ゴシック" pitchFamily="49" charset="-128"/>
              <a:ea typeface="ＭＳ ゴシック" pitchFamily="49" charset="-128"/>
            </a:rPr>
            <a:t>　今後、事業の実施について精査を行い、施設の統廃合等を推進しながら人件費や物件費等の経常経費の削減に努め、必要な事業に財源を配分できるようにするとともに、併せて、新規発行債の抑制や基金の必要な積戻し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事業に充当するため「ネットワーク事業基金」を７０百万円取崩し、職員退職手当負担金に充当するため「職員等退職手当基金」を１０百万円取崩したこと等により、基金全体としては８０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基金の使途の明確化を図り、財政調整基金の残高は災害等に備えるために一般会計予算額の１０％以上に努め、個々の特定目的基金の残高は使途の内容を実現するために積立てていく予定である。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・ネットワーク事業基金：まちづくりに賛同する方による寄附金を夢のある個性的なまちづくり事業の経費に充てる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・職員等退職手当基金：令和４年度をピークに退職者が増加する見込みであるため、退職手当の支給に要する経費に充てる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・悠木の里づくり事業基金：個性のあるまちづくりや防災に関する施策を推進し、町民が安全で安心して暮らすことができるまちづくり事業の経費に充てる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・公共施設等整備基金：公共施設等の整備及び改修等を目的とする事業の経費に充てる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・奨学金事業基金：高等学校以上の就学者に対する奨学金事業の経費に充てる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ふるさと納税を事業に充当するため「ネットワーク事業基金」を７０百万円取崩し、職員退職手当負担金に充当するため「職員等退職手当基金」を１０百万円取崩したことにより減少した。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公共施設等整備基金：令和２年度までに策定予定の公共施設等総合管理計画の個別計画に基づき事業を実施するため、基金を積立てていくことを予定している。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決算剰余金や利息積立てにより９２百万円を積み増したが、公共土木施設災害復旧事業や庁舎コミュニティ棟建設事業等により１００百万円を取崩したことにより８百万円減少した。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財政調整基金の残高は一般会計予算額の１０％以上に努める。また、災害への備え等のため、過去の実績等を踏まえ、５００百万円から１，０００百万円程度となるように積立てることとしている。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利子の積立てのみで、微増である。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令和３年度に地方債償還のピークを迎えるため、それに備えて積立てを行う予定である。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
7,089
136.94
6,078,798
5,762,357
239,634
3,240,226
5,897,915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率（Ｈ２７国調３７．９％）の上昇に加え、基幹産業である農林業が低迷している中で、若干の回復基調にはあるものの、依然として町民税収は乏しく、財政基盤が弱いため、類似団体平均を大きく下回っている。農林観光業の振興を図りつつ、引き続き税等の徴収強化を図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710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前年度と比べ、人件費、公債費などの経常経費充当一般財源等が増加したため、平成２９年度に比べ悪化したが、類似団体平均より低い水準である。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引き続き税等の徴収強化を図るとともに、行政の効率化に努め財政の健全化を図る。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63373</xdr:rowOff>
    </xdr:from>
    <xdr:to>
      <xdr:col>23</xdr:col>
      <xdr:colOff>133350</xdr:colOff>
      <xdr:row>65</xdr:row>
      <xdr:rowOff>94742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07623"/>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63373</xdr:rowOff>
    </xdr:from>
    <xdr:to>
      <xdr:col>19</xdr:col>
      <xdr:colOff>133350</xdr:colOff>
      <xdr:row>65</xdr:row>
      <xdr:rowOff>97155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0762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97155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052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24638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0521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60469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12573</xdr:rowOff>
    </xdr:from>
    <xdr:to>
      <xdr:col>19</xdr:col>
      <xdr:colOff>184150</xdr:colOff>
      <xdr:row>65</xdr:row>
      <xdr:rowOff>114173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124350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2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46355</xdr:rowOff>
    </xdr:from>
    <xdr:to>
      <xdr:col>15</xdr:col>
      <xdr:colOff>133350</xdr:colOff>
      <xdr:row>65</xdr:row>
      <xdr:rowOff>147955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132732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60215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前年度に比べ、地籍調査業務委託料の増に伴う物件費の増により、物件費等の決算額は増加した。さらに、人口の減少の影響もあり、人口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人当たり決算額も増加した。</a:t>
          </a:r>
        </a:p>
        <a:p>
          <a:r>
            <a:rPr kumimoji="1" lang="ja-JP" altLang="en-US" sz="1300">
              <a:latin typeface="ＭＳ Ｐゴシック" panose="020B0600070205080204" pitchFamily="50" charset="-128"/>
              <a:ea typeface="ＭＳ Ｐゴシック" panose="020B0600070205080204" pitchFamily="50" charset="-128"/>
            </a:rPr>
            <a:t>　以前、老人福祉施設運営の民営化により、人件費や物件費の抑制を行ってきたが、引き続き、事務事業の見直しや効率化を図っていく。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85344</xdr:rowOff>
    </xdr:from>
    <xdr:to>
      <xdr:col>23</xdr:col>
      <xdr:colOff>133350</xdr:colOff>
      <xdr:row>84</xdr:row>
      <xdr:rowOff>63889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15694"/>
          <a:ext cx="838200" cy="1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60530</xdr:rowOff>
    </xdr:from>
    <xdr:to>
      <xdr:col>19</xdr:col>
      <xdr:colOff>133350</xdr:colOff>
      <xdr:row>83</xdr:row>
      <xdr:rowOff>85344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90880"/>
          <a:ext cx="8890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45910</xdr:rowOff>
    </xdr:from>
    <xdr:to>
      <xdr:col>15</xdr:col>
      <xdr:colOff>82550</xdr:colOff>
      <xdr:row>83</xdr:row>
      <xdr:rowOff>60530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76260"/>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45910</xdr:rowOff>
    </xdr:from>
    <xdr:to>
      <xdr:col>11</xdr:col>
      <xdr:colOff>31750</xdr:colOff>
      <xdr:row>83</xdr:row>
      <xdr:rowOff>63746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76260"/>
          <a:ext cx="8890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13089</xdr:rowOff>
    </xdr:from>
    <xdr:to>
      <xdr:col>23</xdr:col>
      <xdr:colOff>184150</xdr:colOff>
      <xdr:row>84</xdr:row>
      <xdr:rowOff>114689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156616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8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34544</xdr:rowOff>
    </xdr:from>
    <xdr:to>
      <xdr:col>19</xdr:col>
      <xdr:colOff>184150</xdr:colOff>
      <xdr:row>83</xdr:row>
      <xdr:rowOff>136144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146321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3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9730</xdr:rowOff>
    </xdr:from>
    <xdr:to>
      <xdr:col>15</xdr:col>
      <xdr:colOff>133350</xdr:colOff>
      <xdr:row>83</xdr:row>
      <xdr:rowOff>111330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121507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166560</xdr:rowOff>
    </xdr:from>
    <xdr:to>
      <xdr:col>11</xdr:col>
      <xdr:colOff>82550</xdr:colOff>
      <xdr:row>83</xdr:row>
      <xdr:rowOff>96710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106887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12946</xdr:rowOff>
    </xdr:from>
    <xdr:to>
      <xdr:col>7</xdr:col>
      <xdr:colOff>31750</xdr:colOff>
      <xdr:row>83</xdr:row>
      <xdr:rowOff>114546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99323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2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類似団体と同水準であるが、令和３年度の定年退職者が多いことなどで平均年齢を押し上げている状況にあることからラスパイレス指数が増加したと考えられる。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計画的に採用者数及び年齢層の均一性を図ることで給与水準の適正化に努める。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89202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01586"/>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89202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89202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10479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老人福祉施設運営の民営化により、平成２７年度に職員数が減少したものの依然として人口千人当たりの職員数は類似団体平均を上回っている。平成２９年度から令和２年度に毎年数名の退職者が予定されており、また、令和３年度には１０名近くの退職予定者が見込まれるため、長期的な視野に立ち毎年の採用者数及び年齢層の均一性を図り、業務に支障をきたさない適正な職員管理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62</xdr:row>
      <xdr:rowOff>39854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19196"/>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97548</xdr:rowOff>
    </xdr:from>
    <xdr:to>
      <xdr:col>77</xdr:col>
      <xdr:colOff>44450</xdr:colOff>
      <xdr:row>61</xdr:row>
      <xdr:rowOff>160746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55998"/>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97548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2957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15966</xdr:rowOff>
    </xdr:from>
    <xdr:to>
      <xdr:col>68</xdr:col>
      <xdr:colOff>152400</xdr:colOff>
      <xdr:row>61</xdr:row>
      <xdr:rowOff>71120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7441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160504</xdr:rowOff>
    </xdr:from>
    <xdr:to>
      <xdr:col>81</xdr:col>
      <xdr:colOff>95250</xdr:colOff>
      <xdr:row>62</xdr:row>
      <xdr:rowOff>90654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132581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59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109946</xdr:rowOff>
    </xdr:from>
    <xdr:to>
      <xdr:col>77</xdr:col>
      <xdr:colOff>95250</xdr:colOff>
      <xdr:row>62</xdr:row>
      <xdr:rowOff>40096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46748</xdr:rowOff>
    </xdr:from>
    <xdr:to>
      <xdr:col>73</xdr:col>
      <xdr:colOff>44450</xdr:colOff>
      <xdr:row>61</xdr:row>
      <xdr:rowOff>148348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133125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5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106697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136616</xdr:rowOff>
    </xdr:from>
    <xdr:to>
      <xdr:col>64</xdr:col>
      <xdr:colOff>152400</xdr:colOff>
      <xdr:row>61</xdr:row>
      <xdr:rowOff>66766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51543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債務負担行為に基づく農用地整備公団事業の負担が大きいため、類似団体平均を上回っている。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対前年度より上昇した要因としては、学校施設整備等の大型事業で借り入れた過疎対策事業債の償還が始まったためである。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今後、事業実施の精査に努めることで地方債残高の縮減を図り、実質公債費比率の改善を行う。</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19896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171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44027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1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92287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17356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2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町債発行額を抑制してきたことから比率が改善傾向にあるものの、依然として類似団体平均を上回っている。債務負担行為に基づく農用地整備公団事業等負担見込額及び一部事務組合等の負担見込額は減少したものの、学校施設整備及び公営住宅建設事業等の大型事業の起債償還のため、基金積立をするなど、将来を見据えた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45720</xdr:rowOff>
    </xdr:from>
    <xdr:to>
      <xdr:col>81</xdr:col>
      <xdr:colOff>44450</xdr:colOff>
      <xdr:row>16</xdr:row>
      <xdr:rowOff>62128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88920"/>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62128</xdr:rowOff>
    </xdr:from>
    <xdr:to>
      <xdr:col>77</xdr:col>
      <xdr:colOff>44450</xdr:colOff>
      <xdr:row>17</xdr:row>
      <xdr:rowOff>79858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05328"/>
          <a:ext cx="889000" cy="18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79858</xdr:rowOff>
    </xdr:from>
    <xdr:to>
      <xdr:col>72</xdr:col>
      <xdr:colOff>203200</xdr:colOff>
      <xdr:row>17</xdr:row>
      <xdr:rowOff>83718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94508"/>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83718</xdr:rowOff>
    </xdr:from>
    <xdr:to>
      <xdr:col>68</xdr:col>
      <xdr:colOff>152400</xdr:colOff>
      <xdr:row>18</xdr:row>
      <xdr:rowOff>66700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983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166370</xdr:rowOff>
    </xdr:from>
    <xdr:to>
      <xdr:col>81</xdr:col>
      <xdr:colOff>95250</xdr:colOff>
      <xdr:row>16</xdr:row>
      <xdr:rowOff>96520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138447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11328</xdr:rowOff>
    </xdr:from>
    <xdr:to>
      <xdr:col>77</xdr:col>
      <xdr:colOff>95250</xdr:colOff>
      <xdr:row>16</xdr:row>
      <xdr:rowOff>112928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97705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40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29058</xdr:rowOff>
    </xdr:from>
    <xdr:to>
      <xdr:col>73</xdr:col>
      <xdr:colOff>44450</xdr:colOff>
      <xdr:row>17</xdr:row>
      <xdr:rowOff>130658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115435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3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32918</xdr:rowOff>
    </xdr:from>
    <xdr:to>
      <xdr:col>68</xdr:col>
      <xdr:colOff>203200</xdr:colOff>
      <xdr:row>17</xdr:row>
      <xdr:rowOff>134518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119295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15900</xdr:rowOff>
    </xdr:from>
    <xdr:to>
      <xdr:col>64</xdr:col>
      <xdr:colOff>152400</xdr:colOff>
      <xdr:row>18</xdr:row>
      <xdr:rowOff>117500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102278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
7,089
136.94
6,078,798
5,762,357
239,634
3,240,226
5,897,915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及び給食センターなどの施設を直営していることにより人件費の比率が高い。また、平成２３年度に障害者（児）施設運営を民営化したことで負担金等の経常一般財源が大きく減少し、人件費に充当できなくなったため、類似団体平均より高い水準にある。今後は、施設の統廃合や民営化を検討し、人件費を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598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73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5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25908</xdr:rowOff>
    </xdr:from>
    <xdr:to>
      <xdr:col>20</xdr:col>
      <xdr:colOff>38100</xdr:colOff>
      <xdr:row>38</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112285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％となった。類似団体平均を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ている。これまで、集中改革プランに沿った改革を行い、また、平成２７年度に老人福祉施設を民営化したことにより、需用費等が大幅に減少した。今後は委託の必要性などを精査し事務事業の見直し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155575</xdr:rowOff>
    </xdr:from>
    <xdr:to>
      <xdr:col>82</xdr:col>
      <xdr:colOff>107950</xdr:colOff>
      <xdr:row>14</xdr:row>
      <xdr:rowOff>18415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3844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13</xdr:row>
      <xdr:rowOff>155575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367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138430</xdr:rowOff>
    </xdr:from>
    <xdr:to>
      <xdr:col>73</xdr:col>
      <xdr:colOff>180975</xdr:colOff>
      <xdr:row>14</xdr:row>
      <xdr:rowOff>41275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3672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41275</xdr:rowOff>
    </xdr:from>
    <xdr:to>
      <xdr:col>69</xdr:col>
      <xdr:colOff>92075</xdr:colOff>
      <xdr:row>14</xdr:row>
      <xdr:rowOff>92710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4415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139065</xdr:rowOff>
    </xdr:from>
    <xdr:to>
      <xdr:col>82</xdr:col>
      <xdr:colOff>158750</xdr:colOff>
      <xdr:row>14</xdr:row>
      <xdr:rowOff>69215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47642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7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104775</xdr:rowOff>
    </xdr:from>
    <xdr:to>
      <xdr:col>78</xdr:col>
      <xdr:colOff>120650</xdr:colOff>
      <xdr:row>14</xdr:row>
      <xdr:rowOff>34925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45102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87630</xdr:rowOff>
    </xdr:from>
    <xdr:to>
      <xdr:col>74</xdr:col>
      <xdr:colOff>31750</xdr:colOff>
      <xdr:row>14</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27957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161925</xdr:rowOff>
    </xdr:from>
    <xdr:to>
      <xdr:col>69</xdr:col>
      <xdr:colOff>142875</xdr:colOff>
      <xdr:row>14</xdr:row>
      <xdr:rowOff>92075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102252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41910</xdr:rowOff>
    </xdr:from>
    <xdr:to>
      <xdr:col>65</xdr:col>
      <xdr:colOff>53975</xdr:colOff>
      <xdr:row>14</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前年度と同率の</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％で、類似団体平均と比較すると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ポイント上回った。要因として、障害福祉サービス費の増加や老人福祉施設に対する措置費の増加などが挙げられる。高齢化が進む中、今後も扶助費の増加が見込まれる。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8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26988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853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112713</xdr:rowOff>
    </xdr:from>
    <xdr:to>
      <xdr:col>15</xdr:col>
      <xdr:colOff>98425</xdr:colOff>
      <xdr:row>57</xdr:row>
      <xdr:rowOff>26988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1391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84138</xdr:rowOff>
    </xdr:from>
    <xdr:to>
      <xdr:col>11</xdr:col>
      <xdr:colOff>9525</xdr:colOff>
      <xdr:row>56</xdr:row>
      <xdr:rowOff>112713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13888"/>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147638</xdr:rowOff>
    </xdr:from>
    <xdr:to>
      <xdr:col>15</xdr:col>
      <xdr:colOff>149225</xdr:colOff>
      <xdr:row>57</xdr:row>
      <xdr:rowOff>77788</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62565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61913</xdr:rowOff>
    </xdr:from>
    <xdr:to>
      <xdr:col>11</xdr:col>
      <xdr:colOff>60325</xdr:colOff>
      <xdr:row>56</xdr:row>
      <xdr:rowOff>163513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148290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33338</xdr:rowOff>
    </xdr:from>
    <xdr:to>
      <xdr:col>6</xdr:col>
      <xdr:colOff>171450</xdr:colOff>
      <xdr:row>55</xdr:row>
      <xdr:rowOff>134938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145115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％となった。類似団体平均を下回っている。主な構成は維持補修費及び繰出金等である。</a:t>
          </a:r>
        </a:p>
        <a:p>
          <a:r>
            <a:rPr kumimoji="1" lang="ja-JP" altLang="en-US" sz="1300">
              <a:latin typeface="ＭＳ Ｐゴシック" panose="020B0600070205080204" pitchFamily="50" charset="-128"/>
              <a:ea typeface="ＭＳ Ｐゴシック" panose="020B0600070205080204" pitchFamily="50" charset="-128"/>
            </a:rPr>
            <a:t>　近年は、ほぼ横ばいで推移しているものの、特別会計への繰出金支出が増加傾向にあるため、事業の適正な運営を図り、支出を抑制する必要がある。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168910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37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8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54610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となった。類似団体平均を上回って推移している。一部事務組合負担金（ゴミ処理・し尿処理・消防・病院等）の経常経費充当一般財源が、補助費全体の半数近くを占めており、今後は、一部事務組合をはじめ、補助団体等への負担金や補助金の見直しを図るとともに、関係団体等との調整を図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58420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598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598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38</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610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39</xdr:row>
      <xdr:rowOff>10414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6100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131064</xdr:rowOff>
    </xdr:from>
    <xdr:to>
      <xdr:col>65</xdr:col>
      <xdr:colOff>53975</xdr:colOff>
      <xdr:row>39</xdr:row>
      <xdr:rowOff>61214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45991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％となった。元利償還金は、これまで地方債の新規発行を抑制してきたことにより、平成２１年度をピークに減少傾向に転じ、類似団体平均を下回って推移している。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しかし、近年の学校施設整備事業などの大型事業の実施により、公債費が増加することから、今後はさらに事業実施の精査に努め、引き続き地方債の新規発行を抑制する。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50256</xdr:rowOff>
    </xdr:from>
    <xdr:to>
      <xdr:col>24</xdr:col>
      <xdr:colOff>25400</xdr:colOff>
      <xdr:row>75</xdr:row>
      <xdr:rowOff>60053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90900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50256</xdr:rowOff>
    </xdr:from>
    <xdr:to>
      <xdr:col>19</xdr:col>
      <xdr:colOff>187325</xdr:colOff>
      <xdr:row>75</xdr:row>
      <xdr:rowOff>76381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9090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53522</xdr:rowOff>
    </xdr:from>
    <xdr:to>
      <xdr:col>15</xdr:col>
      <xdr:colOff>98425</xdr:colOff>
      <xdr:row>75</xdr:row>
      <xdr:rowOff>76381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122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53522</xdr:rowOff>
    </xdr:from>
    <xdr:to>
      <xdr:col>11</xdr:col>
      <xdr:colOff>9525</xdr:colOff>
      <xdr:row>75</xdr:row>
      <xdr:rowOff>131899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122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9253</xdr:rowOff>
    </xdr:from>
    <xdr:to>
      <xdr:col>24</xdr:col>
      <xdr:colOff>76200</xdr:colOff>
      <xdr:row>75</xdr:row>
      <xdr:rowOff>110853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25780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170906</xdr:rowOff>
    </xdr:from>
    <xdr:to>
      <xdr:col>20</xdr:col>
      <xdr:colOff>38100</xdr:colOff>
      <xdr:row>75</xdr:row>
      <xdr:rowOff>101056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111233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27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25581</xdr:rowOff>
    </xdr:from>
    <xdr:to>
      <xdr:col>15</xdr:col>
      <xdr:colOff>149225</xdr:colOff>
      <xdr:row>75</xdr:row>
      <xdr:rowOff>127181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137358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2722</xdr:rowOff>
    </xdr:from>
    <xdr:to>
      <xdr:col>11</xdr:col>
      <xdr:colOff>60325</xdr:colOff>
      <xdr:row>75</xdr:row>
      <xdr:rowOff>104322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114499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81099</xdr:rowOff>
    </xdr:from>
    <xdr:to>
      <xdr:col>6</xdr:col>
      <xdr:colOff>171450</xdr:colOff>
      <xdr:row>76</xdr:row>
      <xdr:rowOff>11249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21426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74.2</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％となった。類似団体平均と比較すると、上回っている。これは、主に人件費などの経常収支比率が増加したことが要因である。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166188</xdr:rowOff>
    </xdr:from>
    <xdr:to>
      <xdr:col>82</xdr:col>
      <xdr:colOff>107950</xdr:colOff>
      <xdr:row>79</xdr:row>
      <xdr:rowOff>27395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392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166188</xdr:rowOff>
    </xdr:from>
    <xdr:to>
      <xdr:col>78</xdr:col>
      <xdr:colOff>69850</xdr:colOff>
      <xdr:row>79</xdr:row>
      <xdr:rowOff>14332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392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79</xdr:row>
      <xdr:rowOff>14332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327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159657</xdr:rowOff>
    </xdr:from>
    <xdr:to>
      <xdr:col>69</xdr:col>
      <xdr:colOff>92075</xdr:colOff>
      <xdr:row>79</xdr:row>
      <xdr:rowOff>92711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532757"/>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148045</xdr:rowOff>
    </xdr:from>
    <xdr:to>
      <xdr:col>82</xdr:col>
      <xdr:colOff>158750</xdr:colOff>
      <xdr:row>79</xdr:row>
      <xdr:rowOff>78195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120122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115388</xdr:rowOff>
    </xdr:from>
    <xdr:to>
      <xdr:col>78</xdr:col>
      <xdr:colOff>120650</xdr:colOff>
      <xdr:row>79</xdr:row>
      <xdr:rowOff>45538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55715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5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134982</xdr:rowOff>
    </xdr:from>
    <xdr:to>
      <xdr:col>74</xdr:col>
      <xdr:colOff>31750</xdr:colOff>
      <xdr:row>79</xdr:row>
      <xdr:rowOff>65132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49909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108857</xdr:rowOff>
    </xdr:from>
    <xdr:to>
      <xdr:col>69</xdr:col>
      <xdr:colOff>142875</xdr:colOff>
      <xdr:row>79</xdr:row>
      <xdr:rowOff>39007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23784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97907</xdr:rowOff>
    </xdr:from>
    <xdr:to>
      <xdr:col>29</xdr:col>
      <xdr:colOff>127000</xdr:colOff>
      <xdr:row>16</xdr:row>
      <xdr:rowOff>111157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88732"/>
          <a:ext cx="647700" cy="1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111157</xdr:rowOff>
    </xdr:from>
    <xdr:to>
      <xdr:col>26</xdr:col>
      <xdr:colOff>50800</xdr:colOff>
      <xdr:row>16</xdr:row>
      <xdr:rowOff>111559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01982"/>
          <a:ext cx="698500" cy="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111559</xdr:rowOff>
    </xdr:from>
    <xdr:to>
      <xdr:col>22</xdr:col>
      <xdr:colOff>114300</xdr:colOff>
      <xdr:row>16</xdr:row>
      <xdr:rowOff>119569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02384"/>
          <a:ext cx="698500" cy="8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119569</xdr:rowOff>
    </xdr:from>
    <xdr:to>
      <xdr:col>18</xdr:col>
      <xdr:colOff>177800</xdr:colOff>
      <xdr:row>16</xdr:row>
      <xdr:rowOff>153383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10394"/>
          <a:ext cx="698500" cy="3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47107</xdr:rowOff>
    </xdr:from>
    <xdr:to>
      <xdr:col>29</xdr:col>
      <xdr:colOff>177800</xdr:colOff>
      <xdr:row>16</xdr:row>
      <xdr:rowOff>148707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37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63634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8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60357</xdr:rowOff>
    </xdr:from>
    <xdr:to>
      <xdr:col>26</xdr:col>
      <xdr:colOff>101600</xdr:colOff>
      <xdr:row>16</xdr:row>
      <xdr:rowOff>161957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5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20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60759</xdr:rowOff>
    </xdr:from>
    <xdr:to>
      <xdr:col>22</xdr:col>
      <xdr:colOff>165100</xdr:colOff>
      <xdr:row>16</xdr:row>
      <xdr:rowOff>162359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5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2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68769</xdr:rowOff>
    </xdr:from>
    <xdr:to>
      <xdr:col>19</xdr:col>
      <xdr:colOff>38100</xdr:colOff>
      <xdr:row>16</xdr:row>
      <xdr:rowOff>170369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5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9096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2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102583</xdr:rowOff>
    </xdr:from>
    <xdr:to>
      <xdr:col>15</xdr:col>
      <xdr:colOff>101600</xdr:colOff>
      <xdr:row>17</xdr:row>
      <xdr:rowOff>32733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9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42910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6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174530</xdr:rowOff>
    </xdr:from>
    <xdr:to>
      <xdr:col>29</xdr:col>
      <xdr:colOff>127000</xdr:colOff>
      <xdr:row>35</xdr:row>
      <xdr:rowOff>178206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84880"/>
          <a:ext cx="647700" cy="3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159747</xdr:rowOff>
    </xdr:from>
    <xdr:to>
      <xdr:col>26</xdr:col>
      <xdr:colOff>50800</xdr:colOff>
      <xdr:row>35</xdr:row>
      <xdr:rowOff>174530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70097"/>
          <a:ext cx="698500" cy="1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159747</xdr:rowOff>
    </xdr:from>
    <xdr:to>
      <xdr:col>22</xdr:col>
      <xdr:colOff>114300</xdr:colOff>
      <xdr:row>35</xdr:row>
      <xdr:rowOff>289230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70097"/>
          <a:ext cx="698500" cy="129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110769</xdr:rowOff>
    </xdr:from>
    <xdr:to>
      <xdr:col>18</xdr:col>
      <xdr:colOff>177800</xdr:colOff>
      <xdr:row>35</xdr:row>
      <xdr:rowOff>289230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21119"/>
          <a:ext cx="698500" cy="17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127406</xdr:rowOff>
    </xdr:from>
    <xdr:to>
      <xdr:col>29</xdr:col>
      <xdr:colOff>177800</xdr:colOff>
      <xdr:row>35</xdr:row>
      <xdr:rowOff>229006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3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315383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123730</xdr:rowOff>
    </xdr:from>
    <xdr:to>
      <xdr:col>26</xdr:col>
      <xdr:colOff>101600</xdr:colOff>
      <xdr:row>35</xdr:row>
      <xdr:rowOff>225330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3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235507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108947</xdr:rowOff>
    </xdr:from>
    <xdr:to>
      <xdr:col>22</xdr:col>
      <xdr:colOff>165100</xdr:colOff>
      <xdr:row>35</xdr:row>
      <xdr:rowOff>210547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1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220724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8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238430</xdr:rowOff>
    </xdr:from>
    <xdr:to>
      <xdr:col>19</xdr:col>
      <xdr:colOff>38100</xdr:colOff>
      <xdr:row>35</xdr:row>
      <xdr:rowOff>340030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4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7307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59969</xdr:rowOff>
    </xdr:from>
    <xdr:to>
      <xdr:col>15</xdr:col>
      <xdr:colOff>101600</xdr:colOff>
      <xdr:row>35</xdr:row>
      <xdr:rowOff>161569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7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171746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3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
7,089
136.94
6,078,798
5,762,357
239,634
3,240,226
5,897,915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6830</xdr:rowOff>
    </xdr:from>
    <xdr:to>
      <xdr:col>24</xdr:col>
      <xdr:colOff>63500</xdr:colOff>
      <xdr:row>35</xdr:row>
      <xdr:rowOff>54470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7580"/>
          <a:ext cx="8382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45441</xdr:rowOff>
    </xdr:from>
    <xdr:to>
      <xdr:col>19</xdr:col>
      <xdr:colOff>177800</xdr:colOff>
      <xdr:row>35</xdr:row>
      <xdr:rowOff>54470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46191"/>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45441</xdr:rowOff>
    </xdr:from>
    <xdr:to>
      <xdr:col>15</xdr:col>
      <xdr:colOff>50800</xdr:colOff>
      <xdr:row>35</xdr:row>
      <xdr:rowOff>63607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46191"/>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61816</xdr:rowOff>
    </xdr:from>
    <xdr:to>
      <xdr:col>10</xdr:col>
      <xdr:colOff>114300</xdr:colOff>
      <xdr:row>35</xdr:row>
      <xdr:rowOff>63607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62566"/>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127480</xdr:rowOff>
    </xdr:from>
    <xdr:to>
      <xdr:col>24</xdr:col>
      <xdr:colOff>114300</xdr:colOff>
      <xdr:row>35</xdr:row>
      <xdr:rowOff>57630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150357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3670</xdr:rowOff>
    </xdr:from>
    <xdr:to>
      <xdr:col>20</xdr:col>
      <xdr:colOff>38100</xdr:colOff>
      <xdr:row>35</xdr:row>
      <xdr:rowOff>105270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121797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7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166091</xdr:rowOff>
    </xdr:from>
    <xdr:to>
      <xdr:col>15</xdr:col>
      <xdr:colOff>101600</xdr:colOff>
      <xdr:row>35</xdr:row>
      <xdr:rowOff>96241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112768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7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12807</xdr:rowOff>
    </xdr:from>
    <xdr:to>
      <xdr:col>10</xdr:col>
      <xdr:colOff>165100</xdr:colOff>
      <xdr:row>35</xdr:row>
      <xdr:rowOff>114407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130934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8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11016</xdr:rowOff>
    </xdr:from>
    <xdr:to>
      <xdr:col>6</xdr:col>
      <xdr:colOff>38100</xdr:colOff>
      <xdr:row>35</xdr:row>
      <xdr:rowOff>112616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129143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8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51388</xdr:rowOff>
    </xdr:from>
    <xdr:to>
      <xdr:col>24</xdr:col>
      <xdr:colOff>63500</xdr:colOff>
      <xdr:row>56</xdr:row>
      <xdr:rowOff>34082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81138"/>
          <a:ext cx="838200" cy="1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34082</xdr:rowOff>
    </xdr:from>
    <xdr:to>
      <xdr:col>19</xdr:col>
      <xdr:colOff>177800</xdr:colOff>
      <xdr:row>56</xdr:row>
      <xdr:rowOff>52178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35282"/>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52178</xdr:rowOff>
    </xdr:from>
    <xdr:to>
      <xdr:col>15</xdr:col>
      <xdr:colOff>50800</xdr:colOff>
      <xdr:row>56</xdr:row>
      <xdr:rowOff>74220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53378"/>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51236</xdr:rowOff>
    </xdr:from>
    <xdr:to>
      <xdr:col>10</xdr:col>
      <xdr:colOff>114300</xdr:colOff>
      <xdr:row>56</xdr:row>
      <xdr:rowOff>74220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52436"/>
          <a:ext cx="889000" cy="2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588</xdr:rowOff>
    </xdr:from>
    <xdr:to>
      <xdr:col>24</xdr:col>
      <xdr:colOff>114300</xdr:colOff>
      <xdr:row>55</xdr:row>
      <xdr:rowOff>102188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23465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8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154732</xdr:rowOff>
    </xdr:from>
    <xdr:to>
      <xdr:col>20</xdr:col>
      <xdr:colOff>38100</xdr:colOff>
      <xdr:row>56</xdr:row>
      <xdr:rowOff>84882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76009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1378</xdr:rowOff>
    </xdr:from>
    <xdr:to>
      <xdr:col>15</xdr:col>
      <xdr:colOff>101600</xdr:colOff>
      <xdr:row>56</xdr:row>
      <xdr:rowOff>102978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94105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23420</xdr:rowOff>
    </xdr:from>
    <xdr:to>
      <xdr:col>10</xdr:col>
      <xdr:colOff>165100</xdr:colOff>
      <xdr:row>56</xdr:row>
      <xdr:rowOff>125020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116147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436</xdr:rowOff>
    </xdr:from>
    <xdr:to>
      <xdr:col>6</xdr:col>
      <xdr:colOff>38100</xdr:colOff>
      <xdr:row>56</xdr:row>
      <xdr:rowOff>102036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0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93163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57266</xdr:rowOff>
    </xdr:from>
    <xdr:to>
      <xdr:col>24</xdr:col>
      <xdr:colOff>63500</xdr:colOff>
      <xdr:row>78</xdr:row>
      <xdr:rowOff>68720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30366"/>
          <a:ext cx="8382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57266</xdr:rowOff>
    </xdr:from>
    <xdr:to>
      <xdr:col>19</xdr:col>
      <xdr:colOff>177800</xdr:colOff>
      <xdr:row>78</xdr:row>
      <xdr:rowOff>64833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30366"/>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56536</xdr:rowOff>
    </xdr:from>
    <xdr:to>
      <xdr:col>15</xdr:col>
      <xdr:colOff>50800</xdr:colOff>
      <xdr:row>78</xdr:row>
      <xdr:rowOff>64833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29636"/>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56262</xdr:rowOff>
    </xdr:from>
    <xdr:to>
      <xdr:col>10</xdr:col>
      <xdr:colOff>114300</xdr:colOff>
      <xdr:row>78</xdr:row>
      <xdr:rowOff>56536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2936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17920</xdr:rowOff>
    </xdr:from>
    <xdr:to>
      <xdr:col>24</xdr:col>
      <xdr:colOff>114300</xdr:colOff>
      <xdr:row>78</xdr:row>
      <xdr:rowOff>119520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104297</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6466</xdr:rowOff>
    </xdr:from>
    <xdr:to>
      <xdr:col>20</xdr:col>
      <xdr:colOff>38100</xdr:colOff>
      <xdr:row>78</xdr:row>
      <xdr:rowOff>108066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99193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14033</xdr:rowOff>
    </xdr:from>
    <xdr:to>
      <xdr:col>15</xdr:col>
      <xdr:colOff>101600</xdr:colOff>
      <xdr:row>78</xdr:row>
      <xdr:rowOff>115633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106760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7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5736</xdr:rowOff>
    </xdr:from>
    <xdr:to>
      <xdr:col>10</xdr:col>
      <xdr:colOff>165100</xdr:colOff>
      <xdr:row>78</xdr:row>
      <xdr:rowOff>107336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98463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7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5462</xdr:rowOff>
    </xdr:from>
    <xdr:to>
      <xdr:col>6</xdr:col>
      <xdr:colOff>38100</xdr:colOff>
      <xdr:row>78</xdr:row>
      <xdr:rowOff>107062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98189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152943</xdr:rowOff>
    </xdr:from>
    <xdr:to>
      <xdr:col>24</xdr:col>
      <xdr:colOff>63500</xdr:colOff>
      <xdr:row>97</xdr:row>
      <xdr:rowOff>13677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612143"/>
          <a:ext cx="8382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112709</xdr:rowOff>
    </xdr:from>
    <xdr:to>
      <xdr:col>19</xdr:col>
      <xdr:colOff>177800</xdr:colOff>
      <xdr:row>96</xdr:row>
      <xdr:rowOff>152943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71909"/>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112709</xdr:rowOff>
    </xdr:from>
    <xdr:to>
      <xdr:col>15</xdr:col>
      <xdr:colOff>50800</xdr:colOff>
      <xdr:row>97</xdr:row>
      <xdr:rowOff>82142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71909"/>
          <a:ext cx="889000" cy="14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82142</xdr:rowOff>
    </xdr:from>
    <xdr:to>
      <xdr:col>10</xdr:col>
      <xdr:colOff>114300</xdr:colOff>
      <xdr:row>98</xdr:row>
      <xdr:rowOff>42692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12792"/>
          <a:ext cx="889000" cy="13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134327</xdr:rowOff>
    </xdr:from>
    <xdr:to>
      <xdr:col>24</xdr:col>
      <xdr:colOff>114300</xdr:colOff>
      <xdr:row>97</xdr:row>
      <xdr:rowOff>64477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112754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7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102143</xdr:rowOff>
    </xdr:from>
    <xdr:to>
      <xdr:col>20</xdr:col>
      <xdr:colOff>38100</xdr:colOff>
      <xdr:row>97</xdr:row>
      <xdr:rowOff>32293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48820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3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61909</xdr:rowOff>
    </xdr:from>
    <xdr:to>
      <xdr:col>15</xdr:col>
      <xdr:colOff>101600</xdr:colOff>
      <xdr:row>96</xdr:row>
      <xdr:rowOff>163509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31342</xdr:rowOff>
    </xdr:from>
    <xdr:to>
      <xdr:col>10</xdr:col>
      <xdr:colOff>165100</xdr:colOff>
      <xdr:row>97</xdr:row>
      <xdr:rowOff>132942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6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149469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43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163342</xdr:rowOff>
    </xdr:from>
    <xdr:to>
      <xdr:col>6</xdr:col>
      <xdr:colOff>38100</xdr:colOff>
      <xdr:row>98</xdr:row>
      <xdr:rowOff>93492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84619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8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16675</xdr:rowOff>
    </xdr:from>
    <xdr:to>
      <xdr:col>55</xdr:col>
      <xdr:colOff>0</xdr:colOff>
      <xdr:row>36</xdr:row>
      <xdr:rowOff>54166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88875"/>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122376</xdr:rowOff>
    </xdr:from>
    <xdr:to>
      <xdr:col>50</xdr:col>
      <xdr:colOff>114300</xdr:colOff>
      <xdr:row>36</xdr:row>
      <xdr:rowOff>16675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123126"/>
          <a:ext cx="889000" cy="6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122376</xdr:rowOff>
    </xdr:from>
    <xdr:to>
      <xdr:col>45</xdr:col>
      <xdr:colOff>177800</xdr:colOff>
      <xdr:row>36</xdr:row>
      <xdr:rowOff>11673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23126"/>
          <a:ext cx="889000" cy="6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11673</xdr:rowOff>
    </xdr:from>
    <xdr:to>
      <xdr:col>41</xdr:col>
      <xdr:colOff>50800</xdr:colOff>
      <xdr:row>36</xdr:row>
      <xdr:rowOff>102926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83873"/>
          <a:ext cx="889000" cy="9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3366</xdr:rowOff>
    </xdr:from>
    <xdr:to>
      <xdr:col>55</xdr:col>
      <xdr:colOff>50800</xdr:colOff>
      <xdr:row>36</xdr:row>
      <xdr:rowOff>104966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26243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2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137325</xdr:rowOff>
    </xdr:from>
    <xdr:to>
      <xdr:col>50</xdr:col>
      <xdr:colOff>165100</xdr:colOff>
      <xdr:row>36</xdr:row>
      <xdr:rowOff>67475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84002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91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71576</xdr:rowOff>
    </xdr:from>
    <xdr:to>
      <xdr:col>46</xdr:col>
      <xdr:colOff>38100</xdr:colOff>
      <xdr:row>36</xdr:row>
      <xdr:rowOff>1726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18253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4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132323</xdr:rowOff>
    </xdr:from>
    <xdr:to>
      <xdr:col>41</xdr:col>
      <xdr:colOff>101600</xdr:colOff>
      <xdr:row>36</xdr:row>
      <xdr:rowOff>62473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3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79000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0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52126</xdr:rowOff>
    </xdr:from>
    <xdr:to>
      <xdr:col>36</xdr:col>
      <xdr:colOff>165100</xdr:colOff>
      <xdr:row>36</xdr:row>
      <xdr:rowOff>153726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170253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9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100812</xdr:rowOff>
    </xdr:from>
    <xdr:to>
      <xdr:col>55</xdr:col>
      <xdr:colOff>0</xdr:colOff>
      <xdr:row>58</xdr:row>
      <xdr:rowOff>132425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44912"/>
          <a:ext cx="838200" cy="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114766</xdr:rowOff>
    </xdr:from>
    <xdr:to>
      <xdr:col>50</xdr:col>
      <xdr:colOff>114300</xdr:colOff>
      <xdr:row>58</xdr:row>
      <xdr:rowOff>132425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8866"/>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157942</xdr:rowOff>
    </xdr:from>
    <xdr:to>
      <xdr:col>45</xdr:col>
      <xdr:colOff>177800</xdr:colOff>
      <xdr:row>58</xdr:row>
      <xdr:rowOff>114766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30592"/>
          <a:ext cx="889000" cy="12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157942</xdr:rowOff>
    </xdr:from>
    <xdr:to>
      <xdr:col>41</xdr:col>
      <xdr:colOff>50800</xdr:colOff>
      <xdr:row>57</xdr:row>
      <xdr:rowOff>161407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30592"/>
          <a:ext cx="8890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50012</xdr:rowOff>
    </xdr:from>
    <xdr:to>
      <xdr:col>55</xdr:col>
      <xdr:colOff>50800</xdr:colOff>
      <xdr:row>58</xdr:row>
      <xdr:rowOff>151612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81625</xdr:rowOff>
    </xdr:from>
    <xdr:to>
      <xdr:col>50</xdr:col>
      <xdr:colOff>165100</xdr:colOff>
      <xdr:row>59</xdr:row>
      <xdr:rowOff>11775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2902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63966</xdr:rowOff>
    </xdr:from>
    <xdr:to>
      <xdr:col>46</xdr:col>
      <xdr:colOff>38100</xdr:colOff>
      <xdr:row>58</xdr:row>
      <xdr:rowOff>165566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156693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107142</xdr:rowOff>
    </xdr:from>
    <xdr:to>
      <xdr:col>41</xdr:col>
      <xdr:colOff>101600</xdr:colOff>
      <xdr:row>58</xdr:row>
      <xdr:rowOff>37292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53819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5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110607</xdr:rowOff>
    </xdr:from>
    <xdr:to>
      <xdr:col>36</xdr:col>
      <xdr:colOff>165100</xdr:colOff>
      <xdr:row>58</xdr:row>
      <xdr:rowOff>40757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57284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5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66244</xdr:rowOff>
    </xdr:from>
    <xdr:to>
      <xdr:col>55</xdr:col>
      <xdr:colOff>0</xdr:colOff>
      <xdr:row>78</xdr:row>
      <xdr:rowOff>94777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9344"/>
          <a:ext cx="838200" cy="2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94777</xdr:rowOff>
    </xdr:from>
    <xdr:to>
      <xdr:col>50</xdr:col>
      <xdr:colOff>114300</xdr:colOff>
      <xdr:row>78</xdr:row>
      <xdr:rowOff>95126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67877"/>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100016</xdr:rowOff>
    </xdr:from>
    <xdr:to>
      <xdr:col>45</xdr:col>
      <xdr:colOff>177800</xdr:colOff>
      <xdr:row>78</xdr:row>
      <xdr:rowOff>95126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01666"/>
          <a:ext cx="889000" cy="1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100016</xdr:rowOff>
    </xdr:from>
    <xdr:to>
      <xdr:col>41</xdr:col>
      <xdr:colOff>50800</xdr:colOff>
      <xdr:row>78</xdr:row>
      <xdr:rowOff>70092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01666"/>
          <a:ext cx="889000" cy="14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15444</xdr:rowOff>
    </xdr:from>
    <xdr:to>
      <xdr:col>55</xdr:col>
      <xdr:colOff>50800</xdr:colOff>
      <xdr:row>78</xdr:row>
      <xdr:rowOff>117044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43977</xdr:rowOff>
    </xdr:from>
    <xdr:to>
      <xdr:col>50</xdr:col>
      <xdr:colOff>165100</xdr:colOff>
      <xdr:row>78</xdr:row>
      <xdr:rowOff>145577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136704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44326</xdr:rowOff>
    </xdr:from>
    <xdr:to>
      <xdr:col>46</xdr:col>
      <xdr:colOff>38100</xdr:colOff>
      <xdr:row>78</xdr:row>
      <xdr:rowOff>145926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137053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49216</xdr:rowOff>
    </xdr:from>
    <xdr:to>
      <xdr:col>41</xdr:col>
      <xdr:colOff>101600</xdr:colOff>
      <xdr:row>77</xdr:row>
      <xdr:rowOff>150816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167343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2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19292</xdr:rowOff>
    </xdr:from>
    <xdr:to>
      <xdr:col>36</xdr:col>
      <xdr:colOff>165100</xdr:colOff>
      <xdr:row>78</xdr:row>
      <xdr:rowOff>120892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112019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89602</xdr:rowOff>
    </xdr:from>
    <xdr:to>
      <xdr:col>55</xdr:col>
      <xdr:colOff>0</xdr:colOff>
      <xdr:row>98</xdr:row>
      <xdr:rowOff>134793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91702"/>
          <a:ext cx="838200" cy="4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79803</xdr:rowOff>
    </xdr:from>
    <xdr:to>
      <xdr:col>50</xdr:col>
      <xdr:colOff>114300</xdr:colOff>
      <xdr:row>98</xdr:row>
      <xdr:rowOff>134793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81903"/>
          <a:ext cx="889000" cy="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146799</xdr:rowOff>
    </xdr:from>
    <xdr:to>
      <xdr:col>45</xdr:col>
      <xdr:colOff>177800</xdr:colOff>
      <xdr:row>98</xdr:row>
      <xdr:rowOff>79803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77449"/>
          <a:ext cx="889000" cy="10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128541</xdr:rowOff>
    </xdr:from>
    <xdr:to>
      <xdr:col>41</xdr:col>
      <xdr:colOff>50800</xdr:colOff>
      <xdr:row>97</xdr:row>
      <xdr:rowOff>146799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87741"/>
          <a:ext cx="889000" cy="18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38802</xdr:rowOff>
    </xdr:from>
    <xdr:to>
      <xdr:col>55</xdr:col>
      <xdr:colOff>50800</xdr:colOff>
      <xdr:row>98</xdr:row>
      <xdr:rowOff>140402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125179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5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83993</xdr:rowOff>
    </xdr:from>
    <xdr:to>
      <xdr:col>50</xdr:col>
      <xdr:colOff>165100</xdr:colOff>
      <xdr:row>99</xdr:row>
      <xdr:rowOff>14143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5270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29003</xdr:rowOff>
    </xdr:from>
    <xdr:to>
      <xdr:col>46</xdr:col>
      <xdr:colOff>38100</xdr:colOff>
      <xdr:row>98</xdr:row>
      <xdr:rowOff>130603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121730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95999</xdr:rowOff>
    </xdr:from>
    <xdr:to>
      <xdr:col>41</xdr:col>
      <xdr:colOff>101600</xdr:colOff>
      <xdr:row>98</xdr:row>
      <xdr:rowOff>26149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42676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0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77741</xdr:rowOff>
    </xdr:from>
    <xdr:to>
      <xdr:col>36</xdr:col>
      <xdr:colOff>165100</xdr:colOff>
      <xdr:row>97</xdr:row>
      <xdr:rowOff>7891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24418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1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7315</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665165"/>
          <a:ext cx="1269" cy="10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125442</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4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7315</xdr:rowOff>
    </xdr:from>
    <xdr:to>
      <xdr:col>86</xdr:col>
      <xdr:colOff>25400</xdr:colOff>
      <xdr:row>33</xdr:row>
      <xdr:rowOff>7315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66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143904</xdr:rowOff>
    </xdr:from>
    <xdr:to>
      <xdr:col>85</xdr:col>
      <xdr:colOff>127000</xdr:colOff>
      <xdr:row>33</xdr:row>
      <xdr:rowOff>7315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5458854"/>
          <a:ext cx="838200" cy="2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154665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9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4788</xdr:rowOff>
    </xdr:from>
    <xdr:to>
      <xdr:col>85</xdr:col>
      <xdr:colOff>177800</xdr:colOff>
      <xdr:row>38</xdr:row>
      <xdr:rowOff>106388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1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143904</xdr:rowOff>
    </xdr:from>
    <xdr:to>
      <xdr:col>81</xdr:col>
      <xdr:colOff>50800</xdr:colOff>
      <xdr:row>34</xdr:row>
      <xdr:rowOff>66154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5458854"/>
          <a:ext cx="889000" cy="4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27039</xdr:rowOff>
    </xdr:from>
    <xdr:to>
      <xdr:col>81</xdr:col>
      <xdr:colOff>101600</xdr:colOff>
      <xdr:row>38</xdr:row>
      <xdr:rowOff>128639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119766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66154</xdr:rowOff>
    </xdr:from>
    <xdr:to>
      <xdr:col>76</xdr:col>
      <xdr:colOff>114300</xdr:colOff>
      <xdr:row>38</xdr:row>
      <xdr:rowOff>132004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5895454"/>
          <a:ext cx="8890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xdr:rowOff>
    </xdr:from>
    <xdr:to>
      <xdr:col>76</xdr:col>
      <xdr:colOff>165100</xdr:colOff>
      <xdr:row>38</xdr:row>
      <xdr:rowOff>103035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94162</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132004</xdr:rowOff>
    </xdr:from>
    <xdr:to>
      <xdr:col>71</xdr:col>
      <xdr:colOff>177800</xdr:colOff>
      <xdr:row>39</xdr:row>
      <xdr:rowOff>6159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47104"/>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42532</xdr:rowOff>
    </xdr:from>
    <xdr:to>
      <xdr:col>72</xdr:col>
      <xdr:colOff>38100</xdr:colOff>
      <xdr:row>38</xdr:row>
      <xdr:rowOff>144132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160659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xdr:rowOff>
    </xdr:from>
    <xdr:to>
      <xdr:col>67</xdr:col>
      <xdr:colOff>101600</xdr:colOff>
      <xdr:row>38</xdr:row>
      <xdr:rowOff>110909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127436</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127965</xdr:rowOff>
    </xdr:from>
    <xdr:to>
      <xdr:col>85</xdr:col>
      <xdr:colOff>177800</xdr:colOff>
      <xdr:row>33</xdr:row>
      <xdr:rowOff>58115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6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80992</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56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93104</xdr:rowOff>
    </xdr:from>
    <xdr:to>
      <xdr:col>81</xdr:col>
      <xdr:colOff>101600</xdr:colOff>
      <xdr:row>32</xdr:row>
      <xdr:rowOff>23254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4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39781</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181795"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15354</xdr:rowOff>
    </xdr:from>
    <xdr:to>
      <xdr:col>76</xdr:col>
      <xdr:colOff>165100</xdr:colOff>
      <xdr:row>34</xdr:row>
      <xdr:rowOff>116954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8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133481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6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81204</xdr:rowOff>
    </xdr:from>
    <xdr:to>
      <xdr:col>72</xdr:col>
      <xdr:colOff>38100</xdr:colOff>
      <xdr:row>39</xdr:row>
      <xdr:rowOff>11354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2481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126809</xdr:rowOff>
    </xdr:from>
    <xdr:to>
      <xdr:col>67</xdr:col>
      <xdr:colOff>101600</xdr:colOff>
      <xdr:row>39</xdr:row>
      <xdr:rowOff>56959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48086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3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8333</xdr:rowOff>
    </xdr:from>
    <xdr:to>
      <xdr:col>85</xdr:col>
      <xdr:colOff>127000</xdr:colOff>
      <xdr:row>77</xdr:row>
      <xdr:rowOff>23237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09983"/>
          <a:ext cx="8382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7336</xdr:rowOff>
    </xdr:from>
    <xdr:to>
      <xdr:col>81</xdr:col>
      <xdr:colOff>50800</xdr:colOff>
      <xdr:row>77</xdr:row>
      <xdr:rowOff>23237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08986"/>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7336</xdr:rowOff>
    </xdr:from>
    <xdr:to>
      <xdr:col>76</xdr:col>
      <xdr:colOff>114300</xdr:colOff>
      <xdr:row>77</xdr:row>
      <xdr:rowOff>19923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0898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165148</xdr:rowOff>
    </xdr:from>
    <xdr:to>
      <xdr:col>71</xdr:col>
      <xdr:colOff>177800</xdr:colOff>
      <xdr:row>77</xdr:row>
      <xdr:rowOff>19923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95348"/>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128983</xdr:rowOff>
    </xdr:from>
    <xdr:to>
      <xdr:col>85</xdr:col>
      <xdr:colOff>177800</xdr:colOff>
      <xdr:row>77</xdr:row>
      <xdr:rowOff>59133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107410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3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143887</xdr:rowOff>
    </xdr:from>
    <xdr:to>
      <xdr:col>81</xdr:col>
      <xdr:colOff>101600</xdr:colOff>
      <xdr:row>77</xdr:row>
      <xdr:rowOff>74037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65164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127986</xdr:rowOff>
    </xdr:from>
    <xdr:to>
      <xdr:col>76</xdr:col>
      <xdr:colOff>165100</xdr:colOff>
      <xdr:row>77</xdr:row>
      <xdr:rowOff>58136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49263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140573</xdr:rowOff>
    </xdr:from>
    <xdr:to>
      <xdr:col>72</xdr:col>
      <xdr:colOff>38100</xdr:colOff>
      <xdr:row>77</xdr:row>
      <xdr:rowOff>70723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61850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114348</xdr:rowOff>
    </xdr:from>
    <xdr:to>
      <xdr:col>67</xdr:col>
      <xdr:colOff>101600</xdr:colOff>
      <xdr:row>77</xdr:row>
      <xdr:rowOff>44498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35625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48884</xdr:rowOff>
    </xdr:from>
    <xdr:to>
      <xdr:col>85</xdr:col>
      <xdr:colOff>127000</xdr:colOff>
      <xdr:row>98</xdr:row>
      <xdr:rowOff>102887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50984"/>
          <a:ext cx="838200" cy="5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48884</xdr:rowOff>
    </xdr:from>
    <xdr:to>
      <xdr:col>81</xdr:col>
      <xdr:colOff>50800</xdr:colOff>
      <xdr:row>98</xdr:row>
      <xdr:rowOff>83730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50984"/>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83730</xdr:rowOff>
    </xdr:from>
    <xdr:to>
      <xdr:col>76</xdr:col>
      <xdr:colOff>114300</xdr:colOff>
      <xdr:row>98</xdr:row>
      <xdr:rowOff>106993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85830"/>
          <a:ext cx="8890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102219</xdr:rowOff>
    </xdr:from>
    <xdr:to>
      <xdr:col>71</xdr:col>
      <xdr:colOff>177800</xdr:colOff>
      <xdr:row>98</xdr:row>
      <xdr:rowOff>106993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04319"/>
          <a:ext cx="8890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52087</xdr:rowOff>
    </xdr:from>
    <xdr:to>
      <xdr:col>85</xdr:col>
      <xdr:colOff>177800</xdr:colOff>
      <xdr:row>98</xdr:row>
      <xdr:rowOff>153687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138464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6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169534</xdr:rowOff>
    </xdr:from>
    <xdr:to>
      <xdr:col>81</xdr:col>
      <xdr:colOff>101600</xdr:colOff>
      <xdr:row>98</xdr:row>
      <xdr:rowOff>99684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90811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9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32930</xdr:rowOff>
    </xdr:from>
    <xdr:to>
      <xdr:col>76</xdr:col>
      <xdr:colOff>165100</xdr:colOff>
      <xdr:row>98</xdr:row>
      <xdr:rowOff>134530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125657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2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56193</xdr:rowOff>
    </xdr:from>
    <xdr:to>
      <xdr:col>72</xdr:col>
      <xdr:colOff>38100</xdr:colOff>
      <xdr:row>98</xdr:row>
      <xdr:rowOff>157793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148920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51419</xdr:rowOff>
    </xdr:from>
    <xdr:to>
      <xdr:col>67</xdr:col>
      <xdr:colOff>101600</xdr:colOff>
      <xdr:row>98</xdr:row>
      <xdr:rowOff>153019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144146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4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20142</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35242"/>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20142</xdr:rowOff>
    </xdr:from>
    <xdr:to>
      <xdr:col>107</xdr:col>
      <xdr:colOff>50800</xdr:colOff>
      <xdr:row>38</xdr:row>
      <xdr:rowOff>130602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535242"/>
          <a:ext cx="8890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39116</xdr:rowOff>
    </xdr:from>
    <xdr:to>
      <xdr:col>102</xdr:col>
      <xdr:colOff>114300</xdr:colOff>
      <xdr:row>38</xdr:row>
      <xdr:rowOff>130602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54216"/>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140792</xdr:rowOff>
    </xdr:from>
    <xdr:to>
      <xdr:col>107</xdr:col>
      <xdr:colOff>101600</xdr:colOff>
      <xdr:row>38</xdr:row>
      <xdr:rowOff>70942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87469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79802</xdr:rowOff>
    </xdr:from>
    <xdr:to>
      <xdr:col>102</xdr:col>
      <xdr:colOff>165100</xdr:colOff>
      <xdr:row>39</xdr:row>
      <xdr:rowOff>9952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1079</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159766</xdr:rowOff>
    </xdr:from>
    <xdr:to>
      <xdr:col>98</xdr:col>
      <xdr:colOff>38100</xdr:colOff>
      <xdr:row>38</xdr:row>
      <xdr:rowOff>89916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106443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39116</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5466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159766</xdr:rowOff>
    </xdr:from>
    <xdr:to>
      <xdr:col>98</xdr:col>
      <xdr:colOff>38100</xdr:colOff>
      <xdr:row>59</xdr:row>
      <xdr:rowOff>89916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81043</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99333" y="101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154961</xdr:rowOff>
    </xdr:from>
    <xdr:to>
      <xdr:col>116</xdr:col>
      <xdr:colOff>63500</xdr:colOff>
      <xdr:row>76</xdr:row>
      <xdr:rowOff>163224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85161"/>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163224</xdr:rowOff>
    </xdr:from>
    <xdr:to>
      <xdr:col>111</xdr:col>
      <xdr:colOff>177800</xdr:colOff>
      <xdr:row>77</xdr:row>
      <xdr:rowOff>18455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193424"/>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18455</xdr:rowOff>
    </xdr:from>
    <xdr:to>
      <xdr:col>107</xdr:col>
      <xdr:colOff>50800</xdr:colOff>
      <xdr:row>77</xdr:row>
      <xdr:rowOff>32486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220105"/>
          <a:ext cx="8890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32486</xdr:rowOff>
    </xdr:from>
    <xdr:to>
      <xdr:col>102</xdr:col>
      <xdr:colOff>114300</xdr:colOff>
      <xdr:row>77</xdr:row>
      <xdr:rowOff>57415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234136"/>
          <a:ext cx="8890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104161</xdr:rowOff>
    </xdr:from>
    <xdr:to>
      <xdr:col>116</xdr:col>
      <xdr:colOff>114300</xdr:colOff>
      <xdr:row>77</xdr:row>
      <xdr:rowOff>34311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82588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1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112424</xdr:rowOff>
    </xdr:from>
    <xdr:to>
      <xdr:col>112</xdr:col>
      <xdr:colOff>38100</xdr:colOff>
      <xdr:row>77</xdr:row>
      <xdr:rowOff>42574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33701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139105</xdr:rowOff>
    </xdr:from>
    <xdr:to>
      <xdr:col>107</xdr:col>
      <xdr:colOff>101600</xdr:colOff>
      <xdr:row>77</xdr:row>
      <xdr:rowOff>69255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60382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153136</xdr:rowOff>
    </xdr:from>
    <xdr:to>
      <xdr:col>102</xdr:col>
      <xdr:colOff>165100</xdr:colOff>
      <xdr:row>77</xdr:row>
      <xdr:rowOff>83286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74413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6615</xdr:rowOff>
    </xdr:from>
    <xdr:to>
      <xdr:col>98</xdr:col>
      <xdr:colOff>38100</xdr:colOff>
      <xdr:row>77</xdr:row>
      <xdr:rowOff>108215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99342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近年の学校施設整備事業などの大型事業の実施により平成２７年度まで上昇していたが、大型事業の終了により平成２８年度からは減少している。今後は、公共施設等総合管理計画の個別計画に基づき、事業の取捨選択を徹底していく。</a:t>
          </a:r>
        </a:p>
        <a:p>
          <a:r>
            <a:rPr kumimoji="1" lang="ja-JP" altLang="en-US" sz="1300">
              <a:latin typeface="ＭＳ Ｐゴシック" panose="020B0600070205080204" pitchFamily="50" charset="-128"/>
              <a:ea typeface="ＭＳ Ｐゴシック" panose="020B0600070205080204" pitchFamily="50" charset="-128"/>
            </a:rPr>
            <a:t>また、災害復旧事業費は、平成２８年熊本地震に伴う公共施設等の災害復旧に伴い増加したが、令和元年度以降は熊本地震に係る災害復旧事業はなくなる見込みである。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
7,089
136.94
6,078,798
5,762,357
239,634
3,240,226
5,897,915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25146</xdr:rowOff>
    </xdr:from>
    <xdr:to>
      <xdr:col>24</xdr:col>
      <xdr:colOff>63500</xdr:colOff>
      <xdr:row>36</xdr:row>
      <xdr:rowOff>82296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734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82296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1411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139192</xdr:rowOff>
    </xdr:from>
    <xdr:to>
      <xdr:col>15</xdr:col>
      <xdr:colOff>50800</xdr:colOff>
      <xdr:row>36</xdr:row>
      <xdr:rowOff>41910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9942"/>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139192</xdr:rowOff>
    </xdr:from>
    <xdr:to>
      <xdr:col>10</xdr:col>
      <xdr:colOff>114300</xdr:colOff>
      <xdr:row>36</xdr:row>
      <xdr:rowOff>29591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39942"/>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145796</xdr:rowOff>
    </xdr:from>
    <xdr:to>
      <xdr:col>24</xdr:col>
      <xdr:colOff>114300</xdr:colOff>
      <xdr:row>36</xdr:row>
      <xdr:rowOff>75946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168673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31496</xdr:rowOff>
    </xdr:from>
    <xdr:to>
      <xdr:col>20</xdr:col>
      <xdr:colOff>38100</xdr:colOff>
      <xdr:row>36</xdr:row>
      <xdr:rowOff>133096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149623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162560</xdr:rowOff>
    </xdr:from>
    <xdr:to>
      <xdr:col>15</xdr:col>
      <xdr:colOff>101600</xdr:colOff>
      <xdr:row>36</xdr:row>
      <xdr:rowOff>92710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109237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9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88392</xdr:rowOff>
    </xdr:from>
    <xdr:to>
      <xdr:col>10</xdr:col>
      <xdr:colOff>165100</xdr:colOff>
      <xdr:row>36</xdr:row>
      <xdr:rowOff>18542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35069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150241</xdr:rowOff>
    </xdr:from>
    <xdr:to>
      <xdr:col>6</xdr:col>
      <xdr:colOff>38100</xdr:colOff>
      <xdr:row>36</xdr:row>
      <xdr:rowOff>80391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96918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9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56084</xdr:rowOff>
    </xdr:from>
    <xdr:to>
      <xdr:col>24</xdr:col>
      <xdr:colOff>63500</xdr:colOff>
      <xdr:row>58</xdr:row>
      <xdr:rowOff>68649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00184"/>
          <a:ext cx="8382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56084</xdr:rowOff>
    </xdr:from>
    <xdr:to>
      <xdr:col>19</xdr:col>
      <xdr:colOff>177800</xdr:colOff>
      <xdr:row>58</xdr:row>
      <xdr:rowOff>66689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00184"/>
          <a:ext cx="8890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66689</xdr:rowOff>
    </xdr:from>
    <xdr:to>
      <xdr:col>15</xdr:col>
      <xdr:colOff>50800</xdr:colOff>
      <xdr:row>58</xdr:row>
      <xdr:rowOff>79876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0789"/>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79876</xdr:rowOff>
    </xdr:from>
    <xdr:to>
      <xdr:col>10</xdr:col>
      <xdr:colOff>114300</xdr:colOff>
      <xdr:row>58</xdr:row>
      <xdr:rowOff>91466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3976"/>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17849</xdr:rowOff>
    </xdr:from>
    <xdr:to>
      <xdr:col>24</xdr:col>
      <xdr:colOff>114300</xdr:colOff>
      <xdr:row>58</xdr:row>
      <xdr:rowOff>119449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5284</xdr:rowOff>
    </xdr:from>
    <xdr:to>
      <xdr:col>20</xdr:col>
      <xdr:colOff>38100</xdr:colOff>
      <xdr:row>58</xdr:row>
      <xdr:rowOff>106884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98011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4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15889</xdr:rowOff>
    </xdr:from>
    <xdr:to>
      <xdr:col>15</xdr:col>
      <xdr:colOff>101600</xdr:colOff>
      <xdr:row>58</xdr:row>
      <xdr:rowOff>117489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108616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5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29076</xdr:rowOff>
    </xdr:from>
    <xdr:to>
      <xdr:col>10</xdr:col>
      <xdr:colOff>165100</xdr:colOff>
      <xdr:row>58</xdr:row>
      <xdr:rowOff>130676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121803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6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40666</xdr:rowOff>
    </xdr:from>
    <xdr:to>
      <xdr:col>6</xdr:col>
      <xdr:colOff>38100</xdr:colOff>
      <xdr:row>58</xdr:row>
      <xdr:rowOff>142266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133393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47150</xdr:rowOff>
    </xdr:from>
    <xdr:to>
      <xdr:col>24</xdr:col>
      <xdr:colOff>63500</xdr:colOff>
      <xdr:row>73</xdr:row>
      <xdr:rowOff>63347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63000"/>
          <a:ext cx="8382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2997</xdr:rowOff>
    </xdr:from>
    <xdr:to>
      <xdr:col>19</xdr:col>
      <xdr:colOff>177800</xdr:colOff>
      <xdr:row>73</xdr:row>
      <xdr:rowOff>47150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518847"/>
          <a:ext cx="8890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2997</xdr:rowOff>
    </xdr:from>
    <xdr:to>
      <xdr:col>15</xdr:col>
      <xdr:colOff>50800</xdr:colOff>
      <xdr:row>73</xdr:row>
      <xdr:rowOff>170049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18847"/>
          <a:ext cx="889000" cy="16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170049</xdr:rowOff>
    </xdr:from>
    <xdr:to>
      <xdr:col>10</xdr:col>
      <xdr:colOff>114300</xdr:colOff>
      <xdr:row>74</xdr:row>
      <xdr:rowOff>4032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85899"/>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12547</xdr:rowOff>
    </xdr:from>
    <xdr:to>
      <xdr:col>24</xdr:col>
      <xdr:colOff>114300</xdr:colOff>
      <xdr:row>73</xdr:row>
      <xdr:rowOff>114147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35424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7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167800</xdr:rowOff>
    </xdr:from>
    <xdr:to>
      <xdr:col>20</xdr:col>
      <xdr:colOff>38100</xdr:colOff>
      <xdr:row>73</xdr:row>
      <xdr:rowOff>97950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114477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8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123647</xdr:rowOff>
    </xdr:from>
    <xdr:to>
      <xdr:col>15</xdr:col>
      <xdr:colOff>101600</xdr:colOff>
      <xdr:row>73</xdr:row>
      <xdr:rowOff>53797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4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70324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4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119249</xdr:rowOff>
    </xdr:from>
    <xdr:to>
      <xdr:col>10</xdr:col>
      <xdr:colOff>165100</xdr:colOff>
      <xdr:row>74</xdr:row>
      <xdr:rowOff>49399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65926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1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124682</xdr:rowOff>
    </xdr:from>
    <xdr:to>
      <xdr:col>6</xdr:col>
      <xdr:colOff>38100</xdr:colOff>
      <xdr:row>74</xdr:row>
      <xdr:rowOff>54832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4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71359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1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71498</xdr:rowOff>
    </xdr:from>
    <xdr:to>
      <xdr:col>24</xdr:col>
      <xdr:colOff>63500</xdr:colOff>
      <xdr:row>98</xdr:row>
      <xdr:rowOff>84576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73598"/>
          <a:ext cx="8382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71498</xdr:rowOff>
    </xdr:from>
    <xdr:to>
      <xdr:col>19</xdr:col>
      <xdr:colOff>177800</xdr:colOff>
      <xdr:row>98</xdr:row>
      <xdr:rowOff>74687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73598"/>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74687</xdr:rowOff>
    </xdr:from>
    <xdr:to>
      <xdr:col>15</xdr:col>
      <xdr:colOff>50800</xdr:colOff>
      <xdr:row>98</xdr:row>
      <xdr:rowOff>78581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76787"/>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78581</xdr:rowOff>
    </xdr:from>
    <xdr:to>
      <xdr:col>10</xdr:col>
      <xdr:colOff>114300</xdr:colOff>
      <xdr:row>98</xdr:row>
      <xdr:rowOff>84122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80681"/>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33776</xdr:rowOff>
    </xdr:from>
    <xdr:to>
      <xdr:col>24</xdr:col>
      <xdr:colOff>114300</xdr:colOff>
      <xdr:row>98</xdr:row>
      <xdr:rowOff>135376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20698</xdr:rowOff>
    </xdr:from>
    <xdr:to>
      <xdr:col>20</xdr:col>
      <xdr:colOff>38100</xdr:colOff>
      <xdr:row>98</xdr:row>
      <xdr:rowOff>122298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113425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23887</xdr:rowOff>
    </xdr:from>
    <xdr:to>
      <xdr:col>15</xdr:col>
      <xdr:colOff>101600</xdr:colOff>
      <xdr:row>98</xdr:row>
      <xdr:rowOff>125487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116614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27781</xdr:rowOff>
    </xdr:from>
    <xdr:to>
      <xdr:col>10</xdr:col>
      <xdr:colOff>165100</xdr:colOff>
      <xdr:row>98</xdr:row>
      <xdr:rowOff>129381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145908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33322</xdr:rowOff>
    </xdr:from>
    <xdr:to>
      <xdr:col>6</xdr:col>
      <xdr:colOff>38100</xdr:colOff>
      <xdr:row>98</xdr:row>
      <xdr:rowOff>134922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126049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36220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27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164770</xdr:rowOff>
    </xdr:from>
    <xdr:to>
      <xdr:col>41</xdr:col>
      <xdr:colOff>50800</xdr:colOff>
      <xdr:row>39</xdr:row>
      <xdr:rowOff>36220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79870"/>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156870</xdr:rowOff>
    </xdr:from>
    <xdr:to>
      <xdr:col>41</xdr:col>
      <xdr:colOff>101600</xdr:colOff>
      <xdr:row>39</xdr:row>
      <xdr:rowOff>87020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78147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113970</xdr:rowOff>
    </xdr:from>
    <xdr:to>
      <xdr:col>36</xdr:col>
      <xdr:colOff>165100</xdr:colOff>
      <xdr:row>39</xdr:row>
      <xdr:rowOff>44120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35247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2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31218</xdr:rowOff>
    </xdr:from>
    <xdr:to>
      <xdr:col>55</xdr:col>
      <xdr:colOff>0</xdr:colOff>
      <xdr:row>54</xdr:row>
      <xdr:rowOff>143804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289518"/>
          <a:ext cx="8382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143804</xdr:rowOff>
    </xdr:from>
    <xdr:to>
      <xdr:col>50</xdr:col>
      <xdr:colOff>114300</xdr:colOff>
      <xdr:row>54</xdr:row>
      <xdr:rowOff>158576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402104"/>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158576</xdr:rowOff>
    </xdr:from>
    <xdr:to>
      <xdr:col>45</xdr:col>
      <xdr:colOff>177800</xdr:colOff>
      <xdr:row>55</xdr:row>
      <xdr:rowOff>73778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416876"/>
          <a:ext cx="889000" cy="8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169932</xdr:rowOff>
    </xdr:from>
    <xdr:to>
      <xdr:col>41</xdr:col>
      <xdr:colOff>50800</xdr:colOff>
      <xdr:row>55</xdr:row>
      <xdr:rowOff>73778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428232"/>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151868</xdr:rowOff>
    </xdr:from>
    <xdr:to>
      <xdr:col>55</xdr:col>
      <xdr:colOff>50800</xdr:colOff>
      <xdr:row>54</xdr:row>
      <xdr:rowOff>82018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23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3295</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9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93004</xdr:rowOff>
    </xdr:from>
    <xdr:to>
      <xdr:col>50</xdr:col>
      <xdr:colOff>165100</xdr:colOff>
      <xdr:row>55</xdr:row>
      <xdr:rowOff>23154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39681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12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107776</xdr:rowOff>
    </xdr:from>
    <xdr:to>
      <xdr:col>46</xdr:col>
      <xdr:colOff>38100</xdr:colOff>
      <xdr:row>55</xdr:row>
      <xdr:rowOff>37926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3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54453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1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22978</xdr:rowOff>
    </xdr:from>
    <xdr:to>
      <xdr:col>41</xdr:col>
      <xdr:colOff>101600</xdr:colOff>
      <xdr:row>55</xdr:row>
      <xdr:rowOff>124578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141105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2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119132</xdr:rowOff>
    </xdr:from>
    <xdr:to>
      <xdr:col>36</xdr:col>
      <xdr:colOff>165100</xdr:colOff>
      <xdr:row>55</xdr:row>
      <xdr:rowOff>49282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65809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15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40870</xdr:rowOff>
    </xdr:from>
    <xdr:to>
      <xdr:col>55</xdr:col>
      <xdr:colOff>0</xdr:colOff>
      <xdr:row>77</xdr:row>
      <xdr:rowOff>111525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42520"/>
          <a:ext cx="838200" cy="7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67131</xdr:rowOff>
    </xdr:from>
    <xdr:to>
      <xdr:col>50</xdr:col>
      <xdr:colOff>114300</xdr:colOff>
      <xdr:row>77</xdr:row>
      <xdr:rowOff>111525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68781"/>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30304</xdr:rowOff>
    </xdr:from>
    <xdr:to>
      <xdr:col>45</xdr:col>
      <xdr:colOff>177800</xdr:colOff>
      <xdr:row>77</xdr:row>
      <xdr:rowOff>67131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31954"/>
          <a:ext cx="889000" cy="3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30304</xdr:rowOff>
    </xdr:from>
    <xdr:to>
      <xdr:col>41</xdr:col>
      <xdr:colOff>50800</xdr:colOff>
      <xdr:row>77</xdr:row>
      <xdr:rowOff>110096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31954"/>
          <a:ext cx="889000" cy="7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161520</xdr:rowOff>
    </xdr:from>
    <xdr:to>
      <xdr:col>55</xdr:col>
      <xdr:colOff>50800</xdr:colOff>
      <xdr:row>77</xdr:row>
      <xdr:rowOff>91670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139947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7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60725</xdr:rowOff>
    </xdr:from>
    <xdr:to>
      <xdr:col>50</xdr:col>
      <xdr:colOff>165100</xdr:colOff>
      <xdr:row>77</xdr:row>
      <xdr:rowOff>162325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153452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3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16331</xdr:rowOff>
    </xdr:from>
    <xdr:to>
      <xdr:col>46</xdr:col>
      <xdr:colOff>38100</xdr:colOff>
      <xdr:row>77</xdr:row>
      <xdr:rowOff>117931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109058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1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150954</xdr:rowOff>
    </xdr:from>
    <xdr:to>
      <xdr:col>41</xdr:col>
      <xdr:colOff>101600</xdr:colOff>
      <xdr:row>77</xdr:row>
      <xdr:rowOff>81104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97631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5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59296</xdr:rowOff>
    </xdr:from>
    <xdr:to>
      <xdr:col>36</xdr:col>
      <xdr:colOff>165100</xdr:colOff>
      <xdr:row>77</xdr:row>
      <xdr:rowOff>160896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152023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3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86034</xdr:rowOff>
    </xdr:from>
    <xdr:to>
      <xdr:col>55</xdr:col>
      <xdr:colOff>0</xdr:colOff>
      <xdr:row>97</xdr:row>
      <xdr:rowOff>113100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16684"/>
          <a:ext cx="8382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30626</xdr:rowOff>
    </xdr:from>
    <xdr:to>
      <xdr:col>50</xdr:col>
      <xdr:colOff>114300</xdr:colOff>
      <xdr:row>97</xdr:row>
      <xdr:rowOff>113100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61276"/>
          <a:ext cx="889000" cy="8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161888</xdr:rowOff>
    </xdr:from>
    <xdr:to>
      <xdr:col>45</xdr:col>
      <xdr:colOff>177800</xdr:colOff>
      <xdr:row>97</xdr:row>
      <xdr:rowOff>30626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21088"/>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161888</xdr:rowOff>
    </xdr:from>
    <xdr:to>
      <xdr:col>41</xdr:col>
      <xdr:colOff>50800</xdr:colOff>
      <xdr:row>97</xdr:row>
      <xdr:rowOff>63883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21088"/>
          <a:ext cx="8890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35234</xdr:rowOff>
    </xdr:from>
    <xdr:to>
      <xdr:col>55</xdr:col>
      <xdr:colOff>50800</xdr:colOff>
      <xdr:row>97</xdr:row>
      <xdr:rowOff>136834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13661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4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62300</xdr:rowOff>
    </xdr:from>
    <xdr:to>
      <xdr:col>50</xdr:col>
      <xdr:colOff>165100</xdr:colOff>
      <xdr:row>97</xdr:row>
      <xdr:rowOff>163900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155027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151276</xdr:rowOff>
    </xdr:from>
    <xdr:to>
      <xdr:col>46</xdr:col>
      <xdr:colOff>38100</xdr:colOff>
      <xdr:row>97</xdr:row>
      <xdr:rowOff>81426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72553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111088</xdr:rowOff>
    </xdr:from>
    <xdr:to>
      <xdr:col>41</xdr:col>
      <xdr:colOff>101600</xdr:colOff>
      <xdr:row>97</xdr:row>
      <xdr:rowOff>41238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32365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13083</xdr:rowOff>
    </xdr:from>
    <xdr:to>
      <xdr:col>36</xdr:col>
      <xdr:colOff>165100</xdr:colOff>
      <xdr:row>97</xdr:row>
      <xdr:rowOff>114683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105810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104839</xdr:rowOff>
    </xdr:from>
    <xdr:to>
      <xdr:col>85</xdr:col>
      <xdr:colOff>127000</xdr:colOff>
      <xdr:row>38</xdr:row>
      <xdr:rowOff>54524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448489"/>
          <a:ext cx="838200" cy="12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54524</xdr:rowOff>
    </xdr:from>
    <xdr:to>
      <xdr:col>81</xdr:col>
      <xdr:colOff>50800</xdr:colOff>
      <xdr:row>38</xdr:row>
      <xdr:rowOff>66411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56962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66411</xdr:rowOff>
    </xdr:from>
    <xdr:to>
      <xdr:col>76</xdr:col>
      <xdr:colOff>114300</xdr:colOff>
      <xdr:row>38</xdr:row>
      <xdr:rowOff>74092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58151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32601</xdr:rowOff>
    </xdr:from>
    <xdr:to>
      <xdr:col>71</xdr:col>
      <xdr:colOff>177800</xdr:colOff>
      <xdr:row>38</xdr:row>
      <xdr:rowOff>74092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033351"/>
          <a:ext cx="889000" cy="55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54039</xdr:rowOff>
    </xdr:from>
    <xdr:to>
      <xdr:col>85</xdr:col>
      <xdr:colOff>177800</xdr:colOff>
      <xdr:row>37</xdr:row>
      <xdr:rowOff>155639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32466</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7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3724</xdr:rowOff>
    </xdr:from>
    <xdr:to>
      <xdr:col>81</xdr:col>
      <xdr:colOff>101600</xdr:colOff>
      <xdr:row>38</xdr:row>
      <xdr:rowOff>105324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96451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15611</xdr:rowOff>
    </xdr:from>
    <xdr:to>
      <xdr:col>76</xdr:col>
      <xdr:colOff>165100</xdr:colOff>
      <xdr:row>38</xdr:row>
      <xdr:rowOff>117211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108338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23292</xdr:rowOff>
    </xdr:from>
    <xdr:to>
      <xdr:col>72</xdr:col>
      <xdr:colOff>38100</xdr:colOff>
      <xdr:row>38</xdr:row>
      <xdr:rowOff>124892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116019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153251</xdr:rowOff>
    </xdr:from>
    <xdr:to>
      <xdr:col>67</xdr:col>
      <xdr:colOff>101600</xdr:colOff>
      <xdr:row>35</xdr:row>
      <xdr:rowOff>83401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59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99928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75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82714</xdr:rowOff>
    </xdr:from>
    <xdr:to>
      <xdr:col>85</xdr:col>
      <xdr:colOff>127000</xdr:colOff>
      <xdr:row>57</xdr:row>
      <xdr:rowOff>101912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855364"/>
          <a:ext cx="838200" cy="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101912</xdr:rowOff>
    </xdr:from>
    <xdr:to>
      <xdr:col>81</xdr:col>
      <xdr:colOff>50800</xdr:colOff>
      <xdr:row>57</xdr:row>
      <xdr:rowOff>109278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874562"/>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72455</xdr:rowOff>
    </xdr:from>
    <xdr:to>
      <xdr:col>76</xdr:col>
      <xdr:colOff>114300</xdr:colOff>
      <xdr:row>57</xdr:row>
      <xdr:rowOff>109278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502205"/>
          <a:ext cx="889000" cy="37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72455</xdr:rowOff>
    </xdr:from>
    <xdr:to>
      <xdr:col>71</xdr:col>
      <xdr:colOff>177800</xdr:colOff>
      <xdr:row>56</xdr:row>
      <xdr:rowOff>4465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502205"/>
          <a:ext cx="889000" cy="10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31914</xdr:rowOff>
    </xdr:from>
    <xdr:to>
      <xdr:col>85</xdr:col>
      <xdr:colOff>177800</xdr:colOff>
      <xdr:row>57</xdr:row>
      <xdr:rowOff>133514</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8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118291</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51112</xdr:rowOff>
    </xdr:from>
    <xdr:to>
      <xdr:col>81</xdr:col>
      <xdr:colOff>101600</xdr:colOff>
      <xdr:row>57</xdr:row>
      <xdr:rowOff>152712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8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143839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58478</xdr:rowOff>
    </xdr:from>
    <xdr:to>
      <xdr:col>76</xdr:col>
      <xdr:colOff>165100</xdr:colOff>
      <xdr:row>57</xdr:row>
      <xdr:rowOff>160078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8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151205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21655</xdr:rowOff>
    </xdr:from>
    <xdr:to>
      <xdr:col>72</xdr:col>
      <xdr:colOff>38100</xdr:colOff>
      <xdr:row>55</xdr:row>
      <xdr:rowOff>123255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4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139782</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922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125115</xdr:rowOff>
    </xdr:from>
    <xdr:to>
      <xdr:col>67</xdr:col>
      <xdr:colOff>101600</xdr:colOff>
      <xdr:row>56</xdr:row>
      <xdr:rowOff>55265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55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71792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933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7315</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523165"/>
          <a:ext cx="1269" cy="10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125442</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2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7315</xdr:rowOff>
    </xdr:from>
    <xdr:to>
      <xdr:col>86</xdr:col>
      <xdr:colOff>25400</xdr:colOff>
      <xdr:row>73</xdr:row>
      <xdr:rowOff>7315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52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143904</xdr:rowOff>
    </xdr:from>
    <xdr:to>
      <xdr:col>85</xdr:col>
      <xdr:colOff>127000</xdr:colOff>
      <xdr:row>73</xdr:row>
      <xdr:rowOff>7315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2316854"/>
          <a:ext cx="838200" cy="2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154564</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56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4687</xdr:rowOff>
    </xdr:from>
    <xdr:to>
      <xdr:col>85</xdr:col>
      <xdr:colOff>177800</xdr:colOff>
      <xdr:row>78</xdr:row>
      <xdr:rowOff>106287</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37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143904</xdr:rowOff>
    </xdr:from>
    <xdr:to>
      <xdr:col>81</xdr:col>
      <xdr:colOff>50800</xdr:colOff>
      <xdr:row>74</xdr:row>
      <xdr:rowOff>66154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2316854"/>
          <a:ext cx="889000" cy="4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27039</xdr:rowOff>
    </xdr:from>
    <xdr:to>
      <xdr:col>81</xdr:col>
      <xdr:colOff>101600</xdr:colOff>
      <xdr:row>78</xdr:row>
      <xdr:rowOff>128639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119766</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66154</xdr:rowOff>
    </xdr:from>
    <xdr:to>
      <xdr:col>76</xdr:col>
      <xdr:colOff>114300</xdr:colOff>
      <xdr:row>78</xdr:row>
      <xdr:rowOff>132004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2753454"/>
          <a:ext cx="8890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1436</xdr:rowOff>
    </xdr:from>
    <xdr:to>
      <xdr:col>76</xdr:col>
      <xdr:colOff>165100</xdr:colOff>
      <xdr:row>78</xdr:row>
      <xdr:rowOff>103036</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94163</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132004</xdr:rowOff>
    </xdr:from>
    <xdr:to>
      <xdr:col>71</xdr:col>
      <xdr:colOff>177800</xdr:colOff>
      <xdr:row>79</xdr:row>
      <xdr:rowOff>6159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505104"/>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42520</xdr:rowOff>
    </xdr:from>
    <xdr:to>
      <xdr:col>72</xdr:col>
      <xdr:colOff>38100</xdr:colOff>
      <xdr:row>78</xdr:row>
      <xdr:rowOff>144120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160647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8916</xdr:rowOff>
    </xdr:from>
    <xdr:to>
      <xdr:col>67</xdr:col>
      <xdr:colOff>101600</xdr:colOff>
      <xdr:row>78</xdr:row>
      <xdr:rowOff>110516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127043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127965</xdr:rowOff>
    </xdr:from>
    <xdr:to>
      <xdr:col>85</xdr:col>
      <xdr:colOff>177800</xdr:colOff>
      <xdr:row>73</xdr:row>
      <xdr:rowOff>58115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24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80992</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24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93104</xdr:rowOff>
    </xdr:from>
    <xdr:to>
      <xdr:col>81</xdr:col>
      <xdr:colOff>101600</xdr:colOff>
      <xdr:row>72</xdr:row>
      <xdr:rowOff>23254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22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39781</xdr:rowOff>
    </xdr:from>
    <xdr:ext cx="59901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181795" y="1204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15354</xdr:rowOff>
    </xdr:from>
    <xdr:to>
      <xdr:col>76</xdr:col>
      <xdr:colOff>165100</xdr:colOff>
      <xdr:row>74</xdr:row>
      <xdr:rowOff>116954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27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133481</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2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81204</xdr:rowOff>
    </xdr:from>
    <xdr:to>
      <xdr:col>72</xdr:col>
      <xdr:colOff>38100</xdr:colOff>
      <xdr:row>79</xdr:row>
      <xdr:rowOff>11354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2481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126809</xdr:rowOff>
    </xdr:from>
    <xdr:to>
      <xdr:col>67</xdr:col>
      <xdr:colOff>101600</xdr:colOff>
      <xdr:row>79</xdr:row>
      <xdr:rowOff>56959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48086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9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8333</xdr:rowOff>
    </xdr:from>
    <xdr:to>
      <xdr:col>85</xdr:col>
      <xdr:colOff>127000</xdr:colOff>
      <xdr:row>97</xdr:row>
      <xdr:rowOff>23237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38983"/>
          <a:ext cx="8382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7336</xdr:rowOff>
    </xdr:from>
    <xdr:to>
      <xdr:col>81</xdr:col>
      <xdr:colOff>50800</xdr:colOff>
      <xdr:row>97</xdr:row>
      <xdr:rowOff>23237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637986"/>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7336</xdr:rowOff>
    </xdr:from>
    <xdr:to>
      <xdr:col>76</xdr:col>
      <xdr:colOff>114300</xdr:colOff>
      <xdr:row>97</xdr:row>
      <xdr:rowOff>19923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3798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165148</xdr:rowOff>
    </xdr:from>
    <xdr:to>
      <xdr:col>71</xdr:col>
      <xdr:colOff>177800</xdr:colOff>
      <xdr:row>97</xdr:row>
      <xdr:rowOff>19923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624348"/>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128983</xdr:rowOff>
    </xdr:from>
    <xdr:to>
      <xdr:col>85</xdr:col>
      <xdr:colOff>177800</xdr:colOff>
      <xdr:row>97</xdr:row>
      <xdr:rowOff>59133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107410</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143887</xdr:rowOff>
    </xdr:from>
    <xdr:to>
      <xdr:col>81</xdr:col>
      <xdr:colOff>101600</xdr:colOff>
      <xdr:row>97</xdr:row>
      <xdr:rowOff>74037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65164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127986</xdr:rowOff>
    </xdr:from>
    <xdr:to>
      <xdr:col>76</xdr:col>
      <xdr:colOff>165100</xdr:colOff>
      <xdr:row>97</xdr:row>
      <xdr:rowOff>58136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49263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140573</xdr:rowOff>
    </xdr:from>
    <xdr:to>
      <xdr:col>72</xdr:col>
      <xdr:colOff>38100</xdr:colOff>
      <xdr:row>97</xdr:row>
      <xdr:rowOff>70723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61850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114348</xdr:rowOff>
    </xdr:from>
    <xdr:to>
      <xdr:col>67</xdr:col>
      <xdr:colOff>101600</xdr:colOff>
      <xdr:row>97</xdr:row>
      <xdr:rowOff>44498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35625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教育費は、学校施設整備事業などの大型事業の実施により平成２７年度まで上昇していたが、大型事業の終了により平成２８年度以降は減少している。</a:t>
          </a:r>
        </a:p>
        <a:p>
          <a:r>
            <a:rPr kumimoji="1" lang="ja-JP" altLang="en-US" sz="1300">
              <a:latin typeface="ＭＳ Ｐゴシック" panose="020B0600070205080204" pitchFamily="50" charset="-128"/>
              <a:ea typeface="ＭＳ Ｐゴシック" panose="020B0600070205080204" pitchFamily="50" charset="-128"/>
            </a:rPr>
            <a:t>民生費は、前年度と比べて減少したものの、近年の少子高齢化を受け、老人保護措置費等の占める割合が多く、類似団体より高い水準で推移している。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災害復旧費は、平成２８年熊本地震に伴う公共施設等の災害復旧に伴い増加したが、令和元年度以降は熊本地震に係る災害復旧事業はなくなる見込みである。。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平成２０年度より標準財政規模比２０％程度で推移してきたが、平成２７年度に普通建設事業等、平成２８年度に平成２８年熊本地震事業等、平成２９年度に庁舎建設事業等への充当により取崩し額が増加し、基金残高が減となったことから、１６．</a:t>
          </a: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en-US" sz="1100">
              <a:solidFill>
                <a:schemeClr val="dk1"/>
              </a:solidFill>
              <a:effectLst/>
              <a:latin typeface="+mn-lt"/>
              <a:ea typeface="+mn-ea"/>
              <a:cs typeface="+mn-cs"/>
            </a:rPr>
            <a:t>　実質収支額は、経常収支比率も高いことが影響していると考えられる。</a:t>
          </a:r>
        </a:p>
        <a:p>
          <a:r>
            <a:rPr kumimoji="1" lang="ja-JP" altLang="en-US" sz="1100">
              <a:solidFill>
                <a:schemeClr val="dk1"/>
              </a:solidFill>
              <a:effectLst/>
              <a:latin typeface="+mn-lt"/>
              <a:ea typeface="+mn-ea"/>
              <a:cs typeface="+mn-cs"/>
            </a:rPr>
            <a:t>　実質単年度収支は、３年ぶりに黒字となった。さらなる事業の見直しを行い歳出削減に努める必要がある。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公営事業及び公営企業に赤字の会計はないものの、平成３０年度の一般会計においては、財政調整基金を取崩して財源不足を補填しており、また、国民健康保険事業、介護保険事業及び農業集落排水事業については、一般会計からの基準外繰出金により赤字補填を行っている現状にある。独立採算の原則に立ち返った健全な事業運営を行うために、料金の見直しや徴収率の向上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6078798</v>
      </c>
      <c r="BO4" s="392"/>
      <c r="BP4" s="392"/>
      <c r="BQ4" s="392"/>
      <c r="BR4" s="392"/>
      <c r="BS4" s="392"/>
      <c r="BT4" s="392"/>
      <c r="BU4" s="393"/>
      <c r="BV4" s="391">
        <v>6009009</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7.4</v>
      </c>
      <c r="CU4" s="398"/>
      <c r="CV4" s="398"/>
      <c r="CW4" s="398"/>
      <c r="CX4" s="398"/>
      <c r="CY4" s="398"/>
      <c r="CZ4" s="398"/>
      <c r="DA4" s="399"/>
      <c r="DB4" s="397">
        <v>5.5</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5762357</v>
      </c>
      <c r="BO5" s="429"/>
      <c r="BP5" s="429"/>
      <c r="BQ5" s="429"/>
      <c r="BR5" s="429"/>
      <c r="BS5" s="429"/>
      <c r="BT5" s="429"/>
      <c r="BU5" s="430"/>
      <c r="BV5" s="428">
        <v>5756281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88.4</v>
      </c>
      <c r="CU5" s="426"/>
      <c r="CV5" s="426"/>
      <c r="CW5" s="426"/>
      <c r="CX5" s="426"/>
      <c r="CY5" s="426"/>
      <c r="CZ5" s="426"/>
      <c r="DA5" s="427"/>
      <c r="DB5" s="425">
        <v>87.1</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316441</v>
      </c>
      <c r="BO6" s="429"/>
      <c r="BP6" s="429"/>
      <c r="BQ6" s="429"/>
      <c r="BR6" s="429"/>
      <c r="BS6" s="429"/>
      <c r="BT6" s="429"/>
      <c r="BU6" s="430"/>
      <c r="BV6" s="428">
        <v>252728</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91.9</v>
      </c>
      <c r="CU6" s="466"/>
      <c r="CV6" s="466"/>
      <c r="CW6" s="466"/>
      <c r="CX6" s="466"/>
      <c r="CY6" s="466"/>
      <c r="CZ6" s="466"/>
      <c r="DA6" s="467"/>
      <c r="DB6" s="465">
        <v>90.7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76807</v>
      </c>
      <c r="BO7" s="429"/>
      <c r="BP7" s="429"/>
      <c r="BQ7" s="429"/>
      <c r="BR7" s="429"/>
      <c r="BS7" s="429"/>
      <c r="BT7" s="429"/>
      <c r="BU7" s="430"/>
      <c r="BV7" s="428">
        <v>76928</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3240226</v>
      </c>
      <c r="CU7" s="429"/>
      <c r="CV7" s="429"/>
      <c r="CW7" s="429"/>
      <c r="CX7" s="429"/>
      <c r="CY7" s="429"/>
      <c r="CZ7" s="429"/>
      <c r="DA7" s="430"/>
      <c r="DB7" s="428">
        <v>3172680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102</v>
      </c>
      <c r="AV8" s="461"/>
      <c r="AW8" s="461"/>
      <c r="AX8" s="461"/>
      <c r="AY8" s="462" t="s">
        <v>110</v>
      </c>
      <c r="AZ8" s="463"/>
      <c r="BA8" s="463"/>
      <c r="BB8" s="463"/>
      <c r="BC8" s="463"/>
      <c r="BD8" s="463"/>
      <c r="BE8" s="463"/>
      <c r="BF8" s="463"/>
      <c r="BG8" s="463"/>
      <c r="BH8" s="463"/>
      <c r="BI8" s="463"/>
      <c r="BJ8" s="463"/>
      <c r="BK8" s="463"/>
      <c r="BL8" s="463"/>
      <c r="BM8" s="464"/>
      <c r="BN8" s="428">
        <v>239634</v>
      </c>
      <c r="BO8" s="429"/>
      <c r="BP8" s="429"/>
      <c r="BQ8" s="429"/>
      <c r="BR8" s="429"/>
      <c r="BS8" s="429"/>
      <c r="BT8" s="429"/>
      <c r="BU8" s="430"/>
      <c r="BV8" s="428">
        <v>175800</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0.24</v>
      </c>
      <c r="CU8" s="469"/>
      <c r="CV8" s="469"/>
      <c r="CW8" s="469"/>
      <c r="CX8" s="469"/>
      <c r="CY8" s="469"/>
      <c r="CZ8" s="469"/>
      <c r="DA8" s="470"/>
      <c r="DB8" s="468">
        <v>0.22</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7187</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102</v>
      </c>
      <c r="AV9" s="461"/>
      <c r="AW9" s="461"/>
      <c r="AX9" s="461"/>
      <c r="AY9" s="462" t="s">
        <v>116</v>
      </c>
      <c r="AZ9" s="463"/>
      <c r="BA9" s="463"/>
      <c r="BB9" s="463"/>
      <c r="BC9" s="463"/>
      <c r="BD9" s="463"/>
      <c r="BE9" s="463"/>
      <c r="BF9" s="463"/>
      <c r="BG9" s="463"/>
      <c r="BH9" s="463"/>
      <c r="BI9" s="463"/>
      <c r="BJ9" s="463"/>
      <c r="BK9" s="463"/>
      <c r="BL9" s="463"/>
      <c r="BM9" s="464"/>
      <c r="BN9" s="428">
        <v>63834</v>
      </c>
      <c r="BO9" s="429"/>
      <c r="BP9" s="429"/>
      <c r="BQ9" s="429"/>
      <c r="BR9" s="429"/>
      <c r="BS9" s="429"/>
      <c r="BT9" s="429"/>
      <c r="BU9" s="430"/>
      <c r="BV9" s="428">
        <v>-46355</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11.8</v>
      </c>
      <c r="CU9" s="426"/>
      <c r="CV9" s="426"/>
      <c r="CW9" s="426"/>
      <c r="CX9" s="426"/>
      <c r="CY9" s="426"/>
      <c r="CZ9" s="426"/>
      <c r="DA9" s="427"/>
      <c r="DB9" s="425">
        <v>11.6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7877</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92350</v>
      </c>
      <c r="BO10" s="429"/>
      <c r="BP10" s="429"/>
      <c r="BQ10" s="429"/>
      <c r="BR10" s="429"/>
      <c r="BS10" s="429"/>
      <c r="BT10" s="429"/>
      <c r="BU10" s="430"/>
      <c r="BV10" s="428">
        <v>117369</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7136</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102</v>
      </c>
      <c r="AV12" s="461"/>
      <c r="AW12" s="461"/>
      <c r="AX12" s="461"/>
      <c r="AY12" s="462" t="s">
        <v>136</v>
      </c>
      <c r="AZ12" s="463"/>
      <c r="BA12" s="463"/>
      <c r="BB12" s="463"/>
      <c r="BC12" s="463"/>
      <c r="BD12" s="463"/>
      <c r="BE12" s="463"/>
      <c r="BF12" s="463"/>
      <c r="BG12" s="463"/>
      <c r="BH12" s="463"/>
      <c r="BI12" s="463"/>
      <c r="BJ12" s="463"/>
      <c r="BK12" s="463"/>
      <c r="BL12" s="463"/>
      <c r="BM12" s="464"/>
      <c r="BN12" s="428">
        <v>100000</v>
      </c>
      <c r="BO12" s="429"/>
      <c r="BP12" s="429"/>
      <c r="BQ12" s="429"/>
      <c r="BR12" s="429"/>
      <c r="BS12" s="429"/>
      <c r="BT12" s="429"/>
      <c r="BU12" s="430"/>
      <c r="BV12" s="428">
        <v>106748</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130</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7089</v>
      </c>
      <c r="S13" s="510"/>
      <c r="T13" s="510"/>
      <c r="U13" s="510"/>
      <c r="V13" s="511"/>
      <c r="W13" s="444" t="s">
        <v>140</v>
      </c>
      <c r="X13" s="445"/>
      <c r="Y13" s="445"/>
      <c r="Z13" s="445"/>
      <c r="AA13" s="445"/>
      <c r="AB13" s="435"/>
      <c r="AC13" s="479">
        <v>715</v>
      </c>
      <c r="AD13" s="480"/>
      <c r="AE13" s="480"/>
      <c r="AF13" s="480"/>
      <c r="AG13" s="519"/>
      <c r="AH13" s="479">
        <v>730</v>
      </c>
      <c r="AI13" s="480"/>
      <c r="AJ13" s="480"/>
      <c r="AK13" s="480"/>
      <c r="AL13" s="481"/>
      <c r="AM13" s="457" t="s">
        <v>141</v>
      </c>
      <c r="AN13" s="458"/>
      <c r="AO13" s="458"/>
      <c r="AP13" s="458"/>
      <c r="AQ13" s="458"/>
      <c r="AR13" s="458"/>
      <c r="AS13" s="458"/>
      <c r="AT13" s="459"/>
      <c r="AU13" s="460" t="s">
        <v>126</v>
      </c>
      <c r="AV13" s="461"/>
      <c r="AW13" s="461"/>
      <c r="AX13" s="461"/>
      <c r="AY13" s="462" t="s">
        <v>142</v>
      </c>
      <c r="AZ13" s="463"/>
      <c r="BA13" s="463"/>
      <c r="BB13" s="463"/>
      <c r="BC13" s="463"/>
      <c r="BD13" s="463"/>
      <c r="BE13" s="463"/>
      <c r="BF13" s="463"/>
      <c r="BG13" s="463"/>
      <c r="BH13" s="463"/>
      <c r="BI13" s="463"/>
      <c r="BJ13" s="463"/>
      <c r="BK13" s="463"/>
      <c r="BL13" s="463"/>
      <c r="BM13" s="464"/>
      <c r="BN13" s="428">
        <v>56184</v>
      </c>
      <c r="BO13" s="429"/>
      <c r="BP13" s="429"/>
      <c r="BQ13" s="429"/>
      <c r="BR13" s="429"/>
      <c r="BS13" s="429"/>
      <c r="BT13" s="429"/>
      <c r="BU13" s="430"/>
      <c r="BV13" s="428">
        <v>-35734</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10.8</v>
      </c>
      <c r="CU13" s="426"/>
      <c r="CV13" s="426"/>
      <c r="CW13" s="426"/>
      <c r="CX13" s="426"/>
      <c r="CY13" s="426"/>
      <c r="CZ13" s="426"/>
      <c r="DA13" s="427"/>
      <c r="DB13" s="425">
        <v>10.4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7279</v>
      </c>
      <c r="S14" s="510"/>
      <c r="T14" s="510"/>
      <c r="U14" s="510"/>
      <c r="V14" s="511"/>
      <c r="W14" s="418"/>
      <c r="X14" s="419"/>
      <c r="Y14" s="419"/>
      <c r="Z14" s="419"/>
      <c r="AA14" s="419"/>
      <c r="AB14" s="408"/>
      <c r="AC14" s="512">
        <v>18.2</v>
      </c>
      <c r="AD14" s="513"/>
      <c r="AE14" s="513"/>
      <c r="AF14" s="513"/>
      <c r="AG14" s="514"/>
      <c r="AH14" s="512">
        <v>18.399999999999999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35</v>
      </c>
      <c r="CU14" s="524"/>
      <c r="CV14" s="524"/>
      <c r="CW14" s="524"/>
      <c r="CX14" s="524"/>
      <c r="CY14" s="524"/>
      <c r="CZ14" s="524"/>
      <c r="DA14" s="525"/>
      <c r="DB14" s="523">
        <v>36.700000000000003</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139</v>
      </c>
      <c r="N15" s="517"/>
      <c r="O15" s="517"/>
      <c r="P15" s="517"/>
      <c r="Q15" s="518"/>
      <c r="R15" s="509">
        <v>7209</v>
      </c>
      <c r="S15" s="510"/>
      <c r="T15" s="510"/>
      <c r="U15" s="510"/>
      <c r="V15" s="511"/>
      <c r="W15" s="444" t="s">
        <v>146</v>
      </c>
      <c r="X15" s="445"/>
      <c r="Y15" s="445"/>
      <c r="Z15" s="445"/>
      <c r="AA15" s="445"/>
      <c r="AB15" s="435"/>
      <c r="AC15" s="479">
        <v>614</v>
      </c>
      <c r="AD15" s="480"/>
      <c r="AE15" s="480"/>
      <c r="AF15" s="480"/>
      <c r="AG15" s="519"/>
      <c r="AH15" s="479">
        <v>696</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790347</v>
      </c>
      <c r="BO15" s="392"/>
      <c r="BP15" s="392"/>
      <c r="BQ15" s="392"/>
      <c r="BR15" s="392"/>
      <c r="BS15" s="392"/>
      <c r="BT15" s="392"/>
      <c r="BU15" s="393"/>
      <c r="BV15" s="391">
        <v>648624</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15.7</v>
      </c>
      <c r="AD16" s="513"/>
      <c r="AE16" s="513"/>
      <c r="AF16" s="513"/>
      <c r="AG16" s="514"/>
      <c r="AH16" s="512">
        <v>17.5</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2914801</v>
      </c>
      <c r="BO16" s="429"/>
      <c r="BP16" s="429"/>
      <c r="BQ16" s="429"/>
      <c r="BR16" s="429"/>
      <c r="BS16" s="429"/>
      <c r="BT16" s="429"/>
      <c r="BU16" s="430"/>
      <c r="BV16" s="428">
        <v>2888421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2589</v>
      </c>
      <c r="AD17" s="480"/>
      <c r="AE17" s="480"/>
      <c r="AF17" s="480"/>
      <c r="AG17" s="519"/>
      <c r="AH17" s="479">
        <v>2549</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993781</v>
      </c>
      <c r="BO17" s="429"/>
      <c r="BP17" s="429"/>
      <c r="BQ17" s="429"/>
      <c r="BR17" s="429"/>
      <c r="BS17" s="429"/>
      <c r="BT17" s="429"/>
      <c r="BU17" s="430"/>
      <c r="BV17" s="428">
        <v>805599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136.94</v>
      </c>
      <c r="M18" s="541"/>
      <c r="N18" s="541"/>
      <c r="O18" s="541"/>
      <c r="P18" s="541"/>
      <c r="Q18" s="541"/>
      <c r="R18" s="542"/>
      <c r="S18" s="542"/>
      <c r="T18" s="542"/>
      <c r="U18" s="542"/>
      <c r="V18" s="543"/>
      <c r="W18" s="446"/>
      <c r="X18" s="447"/>
      <c r="Y18" s="447"/>
      <c r="Z18" s="447"/>
      <c r="AA18" s="447"/>
      <c r="AB18" s="438"/>
      <c r="AC18" s="544">
        <v>66.099999999999994</v>
      </c>
      <c r="AD18" s="545"/>
      <c r="AE18" s="545"/>
      <c r="AF18" s="545"/>
      <c r="AG18" s="546"/>
      <c r="AH18" s="544">
        <v>64.099999999999994</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2903134</v>
      </c>
      <c r="BO18" s="429"/>
      <c r="BP18" s="429"/>
      <c r="BQ18" s="429"/>
      <c r="BR18" s="429"/>
      <c r="BS18" s="429"/>
      <c r="BT18" s="429"/>
      <c r="BU18" s="430"/>
      <c r="BV18" s="428">
        <v>2815077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52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3944683</v>
      </c>
      <c r="BO19" s="429"/>
      <c r="BP19" s="429"/>
      <c r="BQ19" s="429"/>
      <c r="BR19" s="429"/>
      <c r="BS19" s="429"/>
      <c r="BT19" s="429"/>
      <c r="BU19" s="430"/>
      <c r="BV19" s="428">
        <v>3865753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2805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5897915</v>
      </c>
      <c r="BO23" s="429"/>
      <c r="BP23" s="429"/>
      <c r="BQ23" s="429"/>
      <c r="BR23" s="429"/>
      <c r="BS23" s="429"/>
      <c r="BT23" s="429"/>
      <c r="BU23" s="430"/>
      <c r="BV23" s="428">
        <v>5495817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7840</v>
      </c>
      <c r="R24" s="480"/>
      <c r="S24" s="480"/>
      <c r="T24" s="480"/>
      <c r="U24" s="480"/>
      <c r="V24" s="519"/>
      <c r="W24" s="578"/>
      <c r="X24" s="566"/>
      <c r="Y24" s="567"/>
      <c r="Z24" s="478" t="s">
        <v>170</v>
      </c>
      <c r="AA24" s="458"/>
      <c r="AB24" s="458"/>
      <c r="AC24" s="458"/>
      <c r="AD24" s="458"/>
      <c r="AE24" s="458"/>
      <c r="AF24" s="458"/>
      <c r="AG24" s="459"/>
      <c r="AH24" s="479">
        <v>110</v>
      </c>
      <c r="AI24" s="480"/>
      <c r="AJ24" s="480"/>
      <c r="AK24" s="480"/>
      <c r="AL24" s="519"/>
      <c r="AM24" s="479">
        <v>325270</v>
      </c>
      <c r="AN24" s="480"/>
      <c r="AO24" s="480"/>
      <c r="AP24" s="480"/>
      <c r="AQ24" s="480"/>
      <c r="AR24" s="519"/>
      <c r="AS24" s="479">
        <v>2957</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5791484</v>
      </c>
      <c r="BO24" s="429"/>
      <c r="BP24" s="429"/>
      <c r="BQ24" s="429"/>
      <c r="BR24" s="429"/>
      <c r="BS24" s="429"/>
      <c r="BT24" s="429"/>
      <c r="BU24" s="430"/>
      <c r="BV24" s="428">
        <v>5416884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5820</v>
      </c>
      <c r="R25" s="480"/>
      <c r="S25" s="480"/>
      <c r="T25" s="480"/>
      <c r="U25" s="480"/>
      <c r="V25" s="519"/>
      <c r="W25" s="578"/>
      <c r="X25" s="566"/>
      <c r="Y25" s="567"/>
      <c r="Z25" s="478" t="s">
        <v>173</v>
      </c>
      <c r="AA25" s="458"/>
      <c r="AB25" s="458"/>
      <c r="AC25" s="458"/>
      <c r="AD25" s="458"/>
      <c r="AE25" s="458"/>
      <c r="AF25" s="458"/>
      <c r="AG25" s="459"/>
      <c r="AH25" s="479" t="s">
        <v>174</v>
      </c>
      <c r="AI25" s="480"/>
      <c r="AJ25" s="480"/>
      <c r="AK25" s="480"/>
      <c r="AL25" s="519"/>
      <c r="AM25" s="479" t="s">
        <v>175</v>
      </c>
      <c r="AN25" s="480"/>
      <c r="AO25" s="480"/>
      <c r="AP25" s="480"/>
      <c r="AQ25" s="480"/>
      <c r="AR25" s="519"/>
      <c r="AS25" s="479" t="s">
        <v>174</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531550</v>
      </c>
      <c r="BO25" s="392"/>
      <c r="BP25" s="392"/>
      <c r="BQ25" s="392"/>
      <c r="BR25" s="392"/>
      <c r="BS25" s="392"/>
      <c r="BT25" s="392"/>
      <c r="BU25" s="393"/>
      <c r="BV25" s="391">
        <v>716811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5350</v>
      </c>
      <c r="R26" s="480"/>
      <c r="S26" s="480"/>
      <c r="T26" s="480"/>
      <c r="U26" s="480"/>
      <c r="V26" s="519"/>
      <c r="W26" s="578"/>
      <c r="X26" s="566"/>
      <c r="Y26" s="567"/>
      <c r="Z26" s="478" t="s">
        <v>178</v>
      </c>
      <c r="AA26" s="588"/>
      <c r="AB26" s="588"/>
      <c r="AC26" s="588"/>
      <c r="AD26" s="588"/>
      <c r="AE26" s="588"/>
      <c r="AF26" s="588"/>
      <c r="AG26" s="589"/>
      <c r="AH26" s="479">
        <v>1</v>
      </c>
      <c r="AI26" s="480"/>
      <c r="AJ26" s="480"/>
      <c r="AK26" s="480"/>
      <c r="AL26" s="519"/>
      <c r="AM26" s="479" t="s">
        <v>179</v>
      </c>
      <c r="AN26" s="480"/>
      <c r="AO26" s="480"/>
      <c r="AP26" s="480"/>
      <c r="AQ26" s="480"/>
      <c r="AR26" s="519"/>
      <c r="AS26" s="479" t="s">
        <v>179</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175</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181</v>
      </c>
      <c r="F27" s="458"/>
      <c r="G27" s="458"/>
      <c r="H27" s="458"/>
      <c r="I27" s="458"/>
      <c r="J27" s="458"/>
      <c r="K27" s="459"/>
      <c r="L27" s="479">
        <v>1</v>
      </c>
      <c r="M27" s="480"/>
      <c r="N27" s="480"/>
      <c r="O27" s="480"/>
      <c r="P27" s="519"/>
      <c r="Q27" s="479">
        <v>3090</v>
      </c>
      <c r="R27" s="480"/>
      <c r="S27" s="480"/>
      <c r="T27" s="480"/>
      <c r="U27" s="480"/>
      <c r="V27" s="519"/>
      <c r="W27" s="578"/>
      <c r="X27" s="566"/>
      <c r="Y27" s="567"/>
      <c r="Z27" s="478" t="s">
        <v>182</v>
      </c>
      <c r="AA27" s="458"/>
      <c r="AB27" s="458"/>
      <c r="AC27" s="458"/>
      <c r="AD27" s="458"/>
      <c r="AE27" s="458"/>
      <c r="AF27" s="458"/>
      <c r="AG27" s="459"/>
      <c r="AH27" s="479" t="s">
        <v>175</v>
      </c>
      <c r="AI27" s="480"/>
      <c r="AJ27" s="480"/>
      <c r="AK27" s="480"/>
      <c r="AL27" s="519"/>
      <c r="AM27" s="479" t="s">
        <v>129</v>
      </c>
      <c r="AN27" s="480"/>
      <c r="AO27" s="480"/>
      <c r="AP27" s="480"/>
      <c r="AQ27" s="480"/>
      <c r="AR27" s="519"/>
      <c r="AS27" s="479" t="s">
        <v>175</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t="s">
        <v>130</v>
      </c>
      <c r="BO27" s="602"/>
      <c r="BP27" s="602"/>
      <c r="BQ27" s="602"/>
      <c r="BR27" s="602"/>
      <c r="BS27" s="602"/>
      <c r="BT27" s="602"/>
      <c r="BU27" s="603"/>
      <c r="BV27" s="601" t="s">
        <v>175</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2540</v>
      </c>
      <c r="R28" s="480"/>
      <c r="S28" s="480"/>
      <c r="T28" s="480"/>
      <c r="U28" s="480"/>
      <c r="V28" s="519"/>
      <c r="W28" s="578"/>
      <c r="X28" s="566"/>
      <c r="Y28" s="567"/>
      <c r="Z28" s="478" t="s">
        <v>185</v>
      </c>
      <c r="AA28" s="458"/>
      <c r="AB28" s="458"/>
      <c r="AC28" s="458"/>
      <c r="AD28" s="458"/>
      <c r="AE28" s="458"/>
      <c r="AF28" s="458"/>
      <c r="AG28" s="459"/>
      <c r="AH28" s="479" t="s">
        <v>174</v>
      </c>
      <c r="AI28" s="480"/>
      <c r="AJ28" s="480"/>
      <c r="AK28" s="480"/>
      <c r="AL28" s="519"/>
      <c r="AM28" s="479" t="s">
        <v>175</v>
      </c>
      <c r="AN28" s="480"/>
      <c r="AO28" s="480"/>
      <c r="AP28" s="480"/>
      <c r="AQ28" s="480"/>
      <c r="AR28" s="519"/>
      <c r="AS28" s="479" t="s">
        <v>175</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521235</v>
      </c>
      <c r="BO28" s="392"/>
      <c r="BP28" s="392"/>
      <c r="BQ28" s="392"/>
      <c r="BR28" s="392"/>
      <c r="BS28" s="392"/>
      <c r="BT28" s="392"/>
      <c r="BU28" s="393"/>
      <c r="BV28" s="391">
        <v>528885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8</v>
      </c>
      <c r="M29" s="480"/>
      <c r="N29" s="480"/>
      <c r="O29" s="480"/>
      <c r="P29" s="519"/>
      <c r="Q29" s="479">
        <v>2340</v>
      </c>
      <c r="R29" s="480"/>
      <c r="S29" s="480"/>
      <c r="T29" s="480"/>
      <c r="U29" s="480"/>
      <c r="V29" s="519"/>
      <c r="W29" s="579"/>
      <c r="X29" s="580"/>
      <c r="Y29" s="581"/>
      <c r="Z29" s="478" t="s">
        <v>188</v>
      </c>
      <c r="AA29" s="458"/>
      <c r="AB29" s="458"/>
      <c r="AC29" s="458"/>
      <c r="AD29" s="458"/>
      <c r="AE29" s="458"/>
      <c r="AF29" s="458"/>
      <c r="AG29" s="459"/>
      <c r="AH29" s="479">
        <v>110</v>
      </c>
      <c r="AI29" s="480"/>
      <c r="AJ29" s="480"/>
      <c r="AK29" s="480"/>
      <c r="AL29" s="519"/>
      <c r="AM29" s="479">
        <v>325270</v>
      </c>
      <c r="AN29" s="480"/>
      <c r="AO29" s="480"/>
      <c r="AP29" s="480"/>
      <c r="AQ29" s="480"/>
      <c r="AR29" s="519"/>
      <c r="AS29" s="479">
        <v>2957</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84356</v>
      </c>
      <c r="BO29" s="429"/>
      <c r="BP29" s="429"/>
      <c r="BQ29" s="429"/>
      <c r="BR29" s="429"/>
      <c r="BS29" s="429"/>
      <c r="BT29" s="429"/>
      <c r="BU29" s="430"/>
      <c r="BV29" s="428">
        <v>84310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345444</v>
      </c>
      <c r="BO30" s="602"/>
      <c r="BP30" s="602"/>
      <c r="BQ30" s="602"/>
      <c r="BR30" s="602"/>
      <c r="BS30" s="602"/>
      <c r="BT30" s="602"/>
      <c r="BU30" s="603"/>
      <c r="BV30" s="601">
        <v>418498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198</v>
      </c>
      <c r="X33" s="417"/>
      <c r="Y33" s="417"/>
      <c r="Z33" s="417"/>
      <c r="AA33" s="417"/>
      <c r="AB33" s="417"/>
      <c r="AC33" s="417"/>
      <c r="AD33" s="417"/>
      <c r="AE33" s="417"/>
      <c r="AF33" s="417"/>
      <c r="AG33" s="417"/>
      <c r="AH33" s="417"/>
      <c r="AI33" s="417"/>
      <c r="AJ33" s="417"/>
      <c r="AK33" s="417"/>
      <c r="AL33" s="215"/>
      <c r="AM33" s="452" t="s">
        <v>200</v>
      </c>
      <c r="AN33" s="452"/>
      <c r="AO33" s="417" t="s">
        <v>201</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197</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上水道事業</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IF('各会計、関係団体の財政状況及び健全化判断比率'!B32="","",'各会計、関係団体の財政状況及び健全化判断比率'!B32)</f>
        <v>下水道事業（農業集落排水事業）</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熊本県市町村総合事務組合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20</v>
      </c>
      <c r="CP34" s="614"/>
      <c r="CQ34" s="615" t="str">
        <f>IF('各会計、関係団体の財政状況及び健全化判断比率'!BS7="","",'各会計、関係団体の財政状況及び健全化判断比率'!BS7)</f>
        <v>一般財団法人学びやの里</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地方改善施設住宅新築資金等貸付金特別会計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介護保険事業</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IF('各会計、関係団体の財政状況及び健全化判断比率'!B33="","",'各会計、関係団体の財政状況及び健全化判断比率'!B33)</f>
        <v>下水道事業（個別排水処理事業）</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小国町外一ヶ町公立病院組合</v>
      </c>
      <c r="BZ35" s="615"/>
      <c r="CA35" s="615"/>
      <c r="CB35" s="615"/>
      <c r="CC35" s="615"/>
      <c r="CD35" s="615"/>
      <c r="CE35" s="615"/>
      <c r="CF35" s="615"/>
      <c r="CG35" s="615"/>
      <c r="CH35" s="615"/>
      <c r="CI35" s="615"/>
      <c r="CJ35" s="615"/>
      <c r="CK35" s="615"/>
      <c r="CL35" s="615"/>
      <c r="CM35" s="615"/>
      <c r="CN35" s="213"/>
      <c r="CO35" s="614">
        <f t="shared" ref="CO35:CO43" si="3">IF(CQ35="","",CO34+1)</f>
        <v>21</v>
      </c>
      <c r="CP35" s="614"/>
      <c r="CQ35" s="615" t="str">
        <f>IF('各会計、関係団体の財政状況及び健全化判断比率'!BS8="","",'各会計、関係団体の財政状況及び健全化判断比率'!BS8)</f>
        <v>株式会社エフエム小国</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坂本善三美術館特別会計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後期高齢者医療事業</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10</v>
      </c>
      <c r="BF36" s="614"/>
      <c r="BG36" s="615" t="str">
        <f>IF('各会計、関係団体の財政状況及び健全化判断比率'!B34="","",'各会計、関係団体の財政状況及び健全化判断比率'!B34)</f>
        <v>下水道事業（小規模集合排水処理事業）</v>
      </c>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阿蘇広域行政事務組合 （一般会計）</v>
      </c>
      <c r="BZ36" s="615"/>
      <c r="CA36" s="615"/>
      <c r="CB36" s="615"/>
      <c r="CC36" s="615"/>
      <c r="CD36" s="615"/>
      <c r="CE36" s="615"/>
      <c r="CF36" s="615"/>
      <c r="CG36" s="615"/>
      <c r="CH36" s="615"/>
      <c r="CI36" s="615"/>
      <c r="CJ36" s="615"/>
      <c r="CK36" s="615"/>
      <c r="CL36" s="615"/>
      <c r="CM36" s="615"/>
      <c r="CN36" s="213"/>
      <c r="CO36" s="614">
        <f t="shared" si="3"/>
        <v>22</v>
      </c>
      <c r="CP36" s="614"/>
      <c r="CQ36" s="615" t="str">
        <f>IF('各会計、関係団体の財政状況及び健全化判断比率'!BS9="","",'各会計、関係団体の財政状況及び健全化判断比率'!BS9)</f>
        <v>株式会社ゆうステーションカンパニー</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11</v>
      </c>
      <c r="BF37" s="614"/>
      <c r="BG37" s="615" t="str">
        <f>IF('各会計、関係団体の財政状況及び健全化判断比率'!B35="","",'各会計、関係団体の財政状況及び健全化判断比率'!B35)</f>
        <v>下水道事業（特定地域生活排水処理事業）</v>
      </c>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阿蘇広域行政事務組合（湯の里荘特別会計）</v>
      </c>
      <c r="BZ37" s="615"/>
      <c r="CA37" s="615"/>
      <c r="CB37" s="615"/>
      <c r="CC37" s="615"/>
      <c r="CD37" s="615"/>
      <c r="CE37" s="615"/>
      <c r="CF37" s="615"/>
      <c r="CG37" s="615"/>
      <c r="CH37" s="615"/>
      <c r="CI37" s="615"/>
      <c r="CJ37" s="615"/>
      <c r="CK37" s="615"/>
      <c r="CL37" s="615"/>
      <c r="CM37" s="615"/>
      <c r="CN37" s="213"/>
      <c r="CO37" s="614">
        <f t="shared" si="3"/>
        <v>23</v>
      </c>
      <c r="CP37" s="614"/>
      <c r="CQ37" s="615" t="str">
        <f>IF('各会計、関係団体の財政状況及び健全化判断比率'!BS10="","",'各会計、関係団体の財政状況及び健全化判断比率'!BS10)</f>
        <v>ネイチャーエナジー小国株式会社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12</v>
      </c>
      <c r="BF38" s="614"/>
      <c r="BG38" s="615" t="str">
        <f>IF('各会計、関係団体の財政状況及び健全化判断比率'!B36="","",'各会計、関係団体の財政状況及び健全化判断比率'!B36)</f>
        <v>簡易水道事業</v>
      </c>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阿蘇広域行政事務組合 （阿蘇みやま荘特別会計）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熊本県後期高齢者医療広域連合（一般会計）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熊本県後期高齢者医療広域連合（後期高齢者医療特別会計）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mXyoxODZABbYNxtD75f3m2/Vawqof7rWX3mZyA3ImtKBpZ6Z53bnQwhH+Wq8xSIFBdH7d3knReegckQ6LrDXA==" saltValue="1K0jnx5VmZCTMBcGppqz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06" t="s">
        <v>572</v>
      </c>
      <c r="D34" s="1206"/>
      <c r="E34" s="1207"/>
      <c r="F34" s="32">
        <v>19.670000000000002</v>
      </c>
      <c r="G34" s="33">
        <v>18.73</v>
      </c>
      <c r="H34" s="33">
        <v>18.91</v>
      </c>
      <c r="I34" s="33">
        <v>18.47</v>
      </c>
      <c r="J34" s="34">
        <v>17.71</v>
      </c>
      <c r="K34" s="22"/>
      <c r="L34" s="22"/>
      <c r="M34" s="22"/>
      <c r="N34" s="22"/>
      <c r="O34" s="22"/>
      <c r="P34" s="22"/>
    </row>
    <row r="35" spans="1:16" ht="39" customHeight="1" x14ac:dyDescent="0.15">
      <c r="A35" s="22"/>
      <c r="B35" s="35"/>
      <c r="C35" s="1200" t="s">
        <v>573</v>
      </c>
      <c r="D35" s="1201"/>
      <c r="E35" s="1202"/>
      <c r="F35" s="36">
        <v>4.28</v>
      </c>
      <c r="G35" s="37">
        <v>8.98</v>
      </c>
      <c r="H35" s="37">
        <v>6.88</v>
      </c>
      <c r="I35" s="37">
        <v>5.54</v>
      </c>
      <c r="J35" s="38">
        <v>7.39</v>
      </c>
      <c r="K35" s="22"/>
      <c r="L35" s="22"/>
      <c r="M35" s="22"/>
      <c r="N35" s="22"/>
      <c r="O35" s="22"/>
      <c r="P35" s="22"/>
    </row>
    <row r="36" spans="1:16" ht="39" customHeight="1" x14ac:dyDescent="0.15">
      <c r="A36" s="22"/>
      <c r="B36" s="35"/>
      <c r="C36" s="1200" t="s">
        <v>574</v>
      </c>
      <c r="D36" s="1201"/>
      <c r="E36" s="1202"/>
      <c r="F36" s="36">
        <v>0.51</v>
      </c>
      <c r="G36" s="37">
        <v>0.12</v>
      </c>
      <c r="H36" s="37">
        <v>1.41</v>
      </c>
      <c r="I36" s="37">
        <v>0.75</v>
      </c>
      <c r="J36" s="38">
        <v>1.28</v>
      </c>
      <c r="K36" s="22"/>
      <c r="L36" s="22"/>
      <c r="M36" s="22"/>
      <c r="N36" s="22"/>
      <c r="O36" s="22"/>
      <c r="P36" s="22"/>
    </row>
    <row r="37" spans="1:16" ht="39" customHeight="1" x14ac:dyDescent="0.15">
      <c r="A37" s="22"/>
      <c r="B37" s="35"/>
      <c r="C37" s="1200" t="s">
        <v>575</v>
      </c>
      <c r="D37" s="1201"/>
      <c r="E37" s="1202"/>
      <c r="F37" s="36">
        <v>0.59</v>
      </c>
      <c r="G37" s="37">
        <v>0.28000000000000003</v>
      </c>
      <c r="H37" s="37">
        <v>0.44</v>
      </c>
      <c r="I37" s="37">
        <v>0.43</v>
      </c>
      <c r="J37" s="38">
        <v>0.41</v>
      </c>
      <c r="K37" s="22"/>
      <c r="L37" s="22"/>
      <c r="M37" s="22"/>
      <c r="N37" s="22"/>
      <c r="O37" s="22"/>
      <c r="P37" s="22"/>
    </row>
    <row r="38" spans="1:16" ht="39" customHeight="1" x14ac:dyDescent="0.15">
      <c r="A38" s="22"/>
      <c r="B38" s="35"/>
      <c r="C38" s="1200" t="s">
        <v>576</v>
      </c>
      <c r="D38" s="1201"/>
      <c r="E38" s="1202"/>
      <c r="F38" s="36">
        <v>0.1</v>
      </c>
      <c r="G38" s="37">
        <v>0.05</v>
      </c>
      <c r="H38" s="37">
        <v>0.03</v>
      </c>
      <c r="I38" s="37">
        <v>0.04</v>
      </c>
      <c r="J38" s="38">
        <v>0.26</v>
      </c>
      <c r="K38" s="22"/>
      <c r="L38" s="22"/>
      <c r="M38" s="22"/>
      <c r="N38" s="22"/>
      <c r="O38" s="22"/>
      <c r="P38" s="22"/>
    </row>
    <row r="39" spans="1:16" ht="39" customHeight="1" x14ac:dyDescent="0.15">
      <c r="A39" s="22"/>
      <c r="B39" s="35"/>
      <c r="C39" s="1200" t="s">
        <v>577</v>
      </c>
      <c r="D39" s="1201"/>
      <c r="E39" s="1202"/>
      <c r="F39" s="36">
        <v>0.14000000000000001</v>
      </c>
      <c r="G39" s="37">
        <v>0.09</v>
      </c>
      <c r="H39" s="37">
        <v>0.08</v>
      </c>
      <c r="I39" s="37">
        <v>0.05</v>
      </c>
      <c r="J39" s="38">
        <v>0.05</v>
      </c>
      <c r="K39" s="22"/>
      <c r="L39" s="22"/>
      <c r="M39" s="22"/>
      <c r="N39" s="22"/>
      <c r="O39" s="22"/>
      <c r="P39" s="22"/>
    </row>
    <row r="40" spans="1:16" ht="39" customHeight="1" x14ac:dyDescent="0.15">
      <c r="A40" s="22"/>
      <c r="B40" s="35"/>
      <c r="C40" s="1200" t="s">
        <v>578</v>
      </c>
      <c r="D40" s="1201"/>
      <c r="E40" s="1202"/>
      <c r="F40" s="36">
        <v>0</v>
      </c>
      <c r="G40" s="37">
        <v>0</v>
      </c>
      <c r="H40" s="37">
        <v>0</v>
      </c>
      <c r="I40" s="37">
        <v>0</v>
      </c>
      <c r="J40" s="38">
        <v>0</v>
      </c>
      <c r="K40" s="22"/>
      <c r="L40" s="22"/>
      <c r="M40" s="22"/>
      <c r="N40" s="22"/>
      <c r="O40" s="22"/>
      <c r="P40" s="22"/>
    </row>
    <row r="41" spans="1:16" ht="39" customHeight="1" x14ac:dyDescent="0.15">
      <c r="A41" s="22"/>
      <c r="B41" s="35"/>
      <c r="C41" s="1200" t="s">
        <v>579</v>
      </c>
      <c r="D41" s="1201"/>
      <c r="E41" s="1202"/>
      <c r="F41" s="36">
        <v>0</v>
      </c>
      <c r="G41" s="37">
        <v>0</v>
      </c>
      <c r="H41" s="37">
        <v>0</v>
      </c>
      <c r="I41" s="37">
        <v>0</v>
      </c>
      <c r="J41" s="38">
        <v>0</v>
      </c>
      <c r="K41" s="22"/>
      <c r="L41" s="22"/>
      <c r="M41" s="22"/>
      <c r="N41" s="22"/>
      <c r="O41" s="22"/>
      <c r="P41" s="22"/>
    </row>
    <row r="42" spans="1:16" ht="39" customHeight="1" x14ac:dyDescent="0.15">
      <c r="A42" s="22"/>
      <c r="B42" s="39"/>
      <c r="C42" s="1200" t="s">
        <v>580</v>
      </c>
      <c r="D42" s="1201"/>
      <c r="E42" s="1202"/>
      <c r="F42" s="36" t="s">
        <v>522</v>
      </c>
      <c r="G42" s="37" t="s">
        <v>522</v>
      </c>
      <c r="H42" s="37" t="s">
        <v>522</v>
      </c>
      <c r="I42" s="37" t="s">
        <v>522</v>
      </c>
      <c r="J42" s="38" t="s">
        <v>522</v>
      </c>
      <c r="K42" s="22"/>
      <c r="L42" s="22"/>
      <c r="M42" s="22"/>
      <c r="N42" s="22"/>
      <c r="O42" s="22"/>
      <c r="P42" s="22"/>
    </row>
    <row r="43" spans="1:16" ht="39" customHeight="1" thickBot="1" x14ac:dyDescent="0.2">
      <c r="A43" s="22"/>
      <c r="B43" s="40"/>
      <c r="C43" s="1203" t="s">
        <v>581</v>
      </c>
      <c r="D43" s="1204"/>
      <c r="E43" s="120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QLWZ3mVg4JwywLbZk7pW0ZvBGrLjvgyiDgHLmwmQujj467KhBPumxoZ6fPZnm7kFbxdyfdVMzU+nwfMXVz+MA==" saltValue="1jUInoT0RZKgYfY1HnFC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537</v>
      </c>
      <c r="L45" s="60">
        <v>480</v>
      </c>
      <c r="M45" s="60">
        <v>493</v>
      </c>
      <c r="N45" s="60">
        <v>458</v>
      </c>
      <c r="O45" s="61">
        <v>473</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522</v>
      </c>
      <c r="L47" s="64" t="s">
        <v>522</v>
      </c>
      <c r="M47" s="64" t="s">
        <v>522</v>
      </c>
      <c r="N47" s="64" t="s">
        <v>522</v>
      </c>
      <c r="O47" s="65" t="s">
        <v>522</v>
      </c>
      <c r="P47" s="48"/>
      <c r="Q47" s="48"/>
      <c r="R47" s="48"/>
      <c r="S47" s="48"/>
      <c r="T47" s="48"/>
      <c r="U47" s="48"/>
    </row>
    <row r="48" spans="1:21" ht="30.75" customHeight="1" x14ac:dyDescent="0.15">
      <c r="A48" s="48"/>
      <c r="B48" s="1210"/>
      <c r="C48" s="1211"/>
      <c r="D48" s="62"/>
      <c r="E48" s="1216" t="s">
        <v>15</v>
      </c>
      <c r="F48" s="1216"/>
      <c r="G48" s="1216"/>
      <c r="H48" s="1216"/>
      <c r="I48" s="1216"/>
      <c r="J48" s="1217"/>
      <c r="K48" s="63">
        <v>68</v>
      </c>
      <c r="L48" s="64">
        <v>67</v>
      </c>
      <c r="M48" s="64">
        <v>79</v>
      </c>
      <c r="N48" s="64">
        <v>76</v>
      </c>
      <c r="O48" s="65">
        <v>81</v>
      </c>
      <c r="P48" s="48"/>
      <c r="Q48" s="48"/>
      <c r="R48" s="48"/>
      <c r="S48" s="48"/>
      <c r="T48" s="48"/>
      <c r="U48" s="48"/>
    </row>
    <row r="49" spans="1:21" ht="30.75" customHeight="1" x14ac:dyDescent="0.15">
      <c r="A49" s="48"/>
      <c r="B49" s="1210"/>
      <c r="C49" s="1211"/>
      <c r="D49" s="62"/>
      <c r="E49" s="1216" t="s">
        <v>16</v>
      </c>
      <c r="F49" s="1216"/>
      <c r="G49" s="1216"/>
      <c r="H49" s="1216"/>
      <c r="I49" s="1216"/>
      <c r="J49" s="1217"/>
      <c r="K49" s="63">
        <v>99</v>
      </c>
      <c r="L49" s="64">
        <v>68</v>
      </c>
      <c r="M49" s="64">
        <v>79</v>
      </c>
      <c r="N49" s="64">
        <v>76</v>
      </c>
      <c r="O49" s="65">
        <v>60</v>
      </c>
      <c r="P49" s="48"/>
      <c r="Q49" s="48"/>
      <c r="R49" s="48"/>
      <c r="S49" s="48"/>
      <c r="T49" s="48"/>
      <c r="U49" s="48"/>
    </row>
    <row r="50" spans="1:21" ht="30.75" customHeight="1" x14ac:dyDescent="0.15">
      <c r="A50" s="48"/>
      <c r="B50" s="1210"/>
      <c r="C50" s="1211"/>
      <c r="D50" s="62"/>
      <c r="E50" s="1216" t="s">
        <v>17</v>
      </c>
      <c r="F50" s="1216"/>
      <c r="G50" s="1216"/>
      <c r="H50" s="1216"/>
      <c r="I50" s="1216"/>
      <c r="J50" s="1217"/>
      <c r="K50" s="63">
        <v>183</v>
      </c>
      <c r="L50" s="64">
        <v>155</v>
      </c>
      <c r="M50" s="64">
        <v>155</v>
      </c>
      <c r="N50" s="64">
        <v>155</v>
      </c>
      <c r="O50" s="65">
        <v>155</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549</v>
      </c>
      <c r="L52" s="64">
        <v>511</v>
      </c>
      <c r="M52" s="64">
        <v>500</v>
      </c>
      <c r="N52" s="64">
        <v>471</v>
      </c>
      <c r="O52" s="65">
        <v>482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338</v>
      </c>
      <c r="L53" s="69">
        <v>259</v>
      </c>
      <c r="M53" s="69">
        <v>306</v>
      </c>
      <c r="N53" s="69">
        <v>294</v>
      </c>
      <c r="O53" s="70">
        <v>287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606</v>
      </c>
      <c r="L57" s="83" t="s">
        <v>606</v>
      </c>
      <c r="M57" s="83" t="s">
        <v>606</v>
      </c>
      <c r="N57" s="83" t="s">
        <v>606</v>
      </c>
      <c r="O57" s="84" t="s">
        <v>606</v>
      </c>
    </row>
    <row r="58" spans="1:21" ht="31.5" customHeight="1" thickBot="1" x14ac:dyDescent="0.2">
      <c r="B58" s="1226"/>
      <c r="C58" s="1227"/>
      <c r="D58" s="1231" t="s">
        <v>27</v>
      </c>
      <c r="E58" s="1232"/>
      <c r="F58" s="1232"/>
      <c r="G58" s="1232"/>
      <c r="H58" s="1232"/>
      <c r="I58" s="1232"/>
      <c r="J58" s="1233"/>
      <c r="K58" s="85" t="s">
        <v>606</v>
      </c>
      <c r="L58" s="86" t="s">
        <v>606</v>
      </c>
      <c r="M58" s="86" t="s">
        <v>606</v>
      </c>
      <c r="N58" s="86" t="s">
        <v>606</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n2/WLnpjDAktxTD7g4k1Co4LFY4PT5RoZACCzcsR6fuiwIy+K/UM3LogTaZ3bSBScgkJdsSsGUpCcQKq/2bew==" saltValue="LgUgC9R7NRqjCHwQ1Awa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34" t="s">
        <v>30</v>
      </c>
      <c r="C41" s="1235"/>
      <c r="D41" s="101"/>
      <c r="E41" s="1240" t="s">
        <v>31</v>
      </c>
      <c r="F41" s="1240"/>
      <c r="G41" s="1240"/>
      <c r="H41" s="1241"/>
      <c r="I41" s="102">
        <v>4637</v>
      </c>
      <c r="J41" s="103">
        <v>5159</v>
      </c>
      <c r="K41" s="103">
        <v>5208</v>
      </c>
      <c r="L41" s="103">
        <v>5496</v>
      </c>
      <c r="M41" s="104">
        <v>5898</v>
      </c>
    </row>
    <row r="42" spans="2:13" ht="27.75" customHeight="1" x14ac:dyDescent="0.15">
      <c r="B42" s="1236"/>
      <c r="C42" s="1237"/>
      <c r="D42" s="105"/>
      <c r="E42" s="1242" t="s">
        <v>32</v>
      </c>
      <c r="F42" s="1242"/>
      <c r="G42" s="1242"/>
      <c r="H42" s="1243"/>
      <c r="I42" s="106">
        <v>671</v>
      </c>
      <c r="J42" s="107">
        <v>535</v>
      </c>
      <c r="K42" s="107">
        <v>395</v>
      </c>
      <c r="L42" s="107">
        <v>251</v>
      </c>
      <c r="M42" s="108">
        <v>102</v>
      </c>
    </row>
    <row r="43" spans="2:13" ht="27.75" customHeight="1" x14ac:dyDescent="0.15">
      <c r="B43" s="1236"/>
      <c r="C43" s="1237"/>
      <c r="D43" s="105"/>
      <c r="E43" s="1242" t="s">
        <v>33</v>
      </c>
      <c r="F43" s="1242"/>
      <c r="G43" s="1242"/>
      <c r="H43" s="1243"/>
      <c r="I43" s="106">
        <v>1113</v>
      </c>
      <c r="J43" s="107">
        <v>1041</v>
      </c>
      <c r="K43" s="107">
        <v>1200</v>
      </c>
      <c r="L43" s="107">
        <v>1017</v>
      </c>
      <c r="M43" s="108">
        <v>1023</v>
      </c>
    </row>
    <row r="44" spans="2:13" ht="27.75" customHeight="1" x14ac:dyDescent="0.15">
      <c r="B44" s="1236"/>
      <c r="C44" s="1237"/>
      <c r="D44" s="105"/>
      <c r="E44" s="1242" t="s">
        <v>34</v>
      </c>
      <c r="F44" s="1242"/>
      <c r="G44" s="1242"/>
      <c r="H44" s="1243"/>
      <c r="I44" s="106">
        <v>578</v>
      </c>
      <c r="J44" s="107">
        <v>476</v>
      </c>
      <c r="K44" s="107">
        <v>380</v>
      </c>
      <c r="L44" s="107">
        <v>325</v>
      </c>
      <c r="M44" s="108">
        <v>265</v>
      </c>
    </row>
    <row r="45" spans="2:13" ht="27.75" customHeight="1" x14ac:dyDescent="0.15">
      <c r="B45" s="1236"/>
      <c r="C45" s="1237"/>
      <c r="D45" s="105"/>
      <c r="E45" s="1242" t="s">
        <v>35</v>
      </c>
      <c r="F45" s="1242"/>
      <c r="G45" s="1242"/>
      <c r="H45" s="1243"/>
      <c r="I45" s="106">
        <v>393</v>
      </c>
      <c r="J45" s="107">
        <v>315</v>
      </c>
      <c r="K45" s="107">
        <v>205</v>
      </c>
      <c r="L45" s="107">
        <v>78</v>
      </c>
      <c r="M45" s="108">
        <v>38</v>
      </c>
    </row>
    <row r="46" spans="2:13" ht="27.75" customHeight="1" x14ac:dyDescent="0.15">
      <c r="B46" s="1236"/>
      <c r="C46" s="1237"/>
      <c r="D46" s="109"/>
      <c r="E46" s="1242" t="s">
        <v>36</v>
      </c>
      <c r="F46" s="1242"/>
      <c r="G46" s="1242"/>
      <c r="H46" s="1243"/>
      <c r="I46" s="106" t="s">
        <v>522</v>
      </c>
      <c r="J46" s="107" t="s">
        <v>522</v>
      </c>
      <c r="K46" s="107" t="s">
        <v>522</v>
      </c>
      <c r="L46" s="107" t="s">
        <v>522</v>
      </c>
      <c r="M46" s="108" t="s">
        <v>522</v>
      </c>
    </row>
    <row r="47" spans="2:13" ht="27.75" customHeight="1" x14ac:dyDescent="0.15">
      <c r="B47" s="1236"/>
      <c r="C47" s="1237"/>
      <c r="D47" s="110"/>
      <c r="E47" s="1244" t="s">
        <v>37</v>
      </c>
      <c r="F47" s="1245"/>
      <c r="G47" s="1245"/>
      <c r="H47" s="1246"/>
      <c r="I47" s="106" t="s">
        <v>522</v>
      </c>
      <c r="J47" s="107" t="s">
        <v>522</v>
      </c>
      <c r="K47" s="107" t="s">
        <v>522</v>
      </c>
      <c r="L47" s="107" t="s">
        <v>522</v>
      </c>
      <c r="M47" s="108" t="s">
        <v>522</v>
      </c>
    </row>
    <row r="48" spans="2:13" ht="27.75" customHeight="1" x14ac:dyDescent="0.15">
      <c r="B48" s="1236"/>
      <c r="C48" s="1237"/>
      <c r="D48" s="105"/>
      <c r="E48" s="1242" t="s">
        <v>38</v>
      </c>
      <c r="F48" s="1242"/>
      <c r="G48" s="1242"/>
      <c r="H48" s="1243"/>
      <c r="I48" s="106" t="s">
        <v>522</v>
      </c>
      <c r="J48" s="107" t="s">
        <v>522</v>
      </c>
      <c r="K48" s="107" t="s">
        <v>522</v>
      </c>
      <c r="L48" s="107" t="s">
        <v>522</v>
      </c>
      <c r="M48" s="108" t="s">
        <v>522</v>
      </c>
    </row>
    <row r="49" spans="2:13" ht="27.75" customHeight="1" x14ac:dyDescent="0.15">
      <c r="B49" s="1238"/>
      <c r="C49" s="1239"/>
      <c r="D49" s="105"/>
      <c r="E49" s="1242" t="s">
        <v>39</v>
      </c>
      <c r="F49" s="1242"/>
      <c r="G49" s="1242"/>
      <c r="H49" s="1243"/>
      <c r="I49" s="106" t="s">
        <v>522</v>
      </c>
      <c r="J49" s="107" t="s">
        <v>522</v>
      </c>
      <c r="K49" s="107" t="s">
        <v>522</v>
      </c>
      <c r="L49" s="107" t="s">
        <v>522</v>
      </c>
      <c r="M49" s="108" t="s">
        <v>522</v>
      </c>
    </row>
    <row r="50" spans="2:13" ht="27.75" customHeight="1" x14ac:dyDescent="0.15">
      <c r="B50" s="1247" t="s">
        <v>40</v>
      </c>
      <c r="C50" s="1248"/>
      <c r="D50" s="111"/>
      <c r="E50" s="1242" t="s">
        <v>41</v>
      </c>
      <c r="F50" s="1242"/>
      <c r="G50" s="1242"/>
      <c r="H50" s="1243"/>
      <c r="I50" s="106">
        <v>1053</v>
      </c>
      <c r="J50" s="107">
        <v>994</v>
      </c>
      <c r="K50" s="107">
        <v>907</v>
      </c>
      <c r="L50" s="107">
        <v>1040</v>
      </c>
      <c r="M50" s="108">
        <v>959</v>
      </c>
    </row>
    <row r="51" spans="2:13" ht="27.75" customHeight="1" x14ac:dyDescent="0.15">
      <c r="B51" s="1236"/>
      <c r="C51" s="1237"/>
      <c r="D51" s="105"/>
      <c r="E51" s="1242" t="s">
        <v>42</v>
      </c>
      <c r="F51" s="1242"/>
      <c r="G51" s="1242"/>
      <c r="H51" s="1243"/>
      <c r="I51" s="106">
        <v>77</v>
      </c>
      <c r="J51" s="107">
        <v>185</v>
      </c>
      <c r="K51" s="107">
        <v>255</v>
      </c>
      <c r="L51" s="107">
        <v>246</v>
      </c>
      <c r="M51" s="108">
        <v>263</v>
      </c>
    </row>
    <row r="52" spans="2:13" ht="27.75" customHeight="1" x14ac:dyDescent="0.15">
      <c r="B52" s="1238"/>
      <c r="C52" s="1239"/>
      <c r="D52" s="105"/>
      <c r="E52" s="1242" t="s">
        <v>43</v>
      </c>
      <c r="F52" s="1242"/>
      <c r="G52" s="1242"/>
      <c r="H52" s="1243"/>
      <c r="I52" s="106">
        <v>4353</v>
      </c>
      <c r="J52" s="107">
        <v>4769</v>
      </c>
      <c r="K52" s="107">
        <v>4684</v>
      </c>
      <c r="L52" s="107">
        <v>4883</v>
      </c>
      <c r="M52" s="108">
        <v>5136</v>
      </c>
    </row>
    <row r="53" spans="2:13" ht="27.75" customHeight="1" thickBot="1" x14ac:dyDescent="0.2">
      <c r="B53" s="1249" t="s">
        <v>44</v>
      </c>
      <c r="C53" s="1250"/>
      <c r="D53" s="112"/>
      <c r="E53" s="1251" t="s">
        <v>45</v>
      </c>
      <c r="F53" s="1251"/>
      <c r="G53" s="1251"/>
      <c r="H53" s="1252"/>
      <c r="I53" s="113">
        <v>1908</v>
      </c>
      <c r="J53" s="114">
        <v>1577</v>
      </c>
      <c r="K53" s="114">
        <v>1543</v>
      </c>
      <c r="L53" s="114">
        <v>997</v>
      </c>
      <c r="M53" s="115">
        <v>967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BU2e/dTfq0+NX1jA9bpX0cfPMTQuilxq41Z+yYOgFnpKh/jirusMQa9wSfurXIqs09FFX6sm8ZghsI5BkeZZA==" saltValue="U7zO4oqe8uv3NPvFLWsA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61" t="s">
        <v>48</v>
      </c>
      <c r="D55" s="1261"/>
      <c r="E55" s="1262"/>
      <c r="F55" s="127">
        <v>518</v>
      </c>
      <c r="G55" s="127">
        <v>529</v>
      </c>
      <c r="H55" s="128">
        <v>521</v>
      </c>
    </row>
    <row r="56" spans="2:8" ht="52.5" customHeight="1" x14ac:dyDescent="0.15">
      <c r="B56" s="129"/>
      <c r="C56" s="1263" t="s">
        <v>49</v>
      </c>
      <c r="D56" s="1263"/>
      <c r="E56" s="1264"/>
      <c r="F56" s="130">
        <v>84</v>
      </c>
      <c r="G56" s="130">
        <v>84</v>
      </c>
      <c r="H56" s="131">
        <v>84</v>
      </c>
    </row>
    <row r="57" spans="2:8" ht="53.25" customHeight="1" x14ac:dyDescent="0.15">
      <c r="B57" s="129"/>
      <c r="C57" s="1265" t="s">
        <v>50</v>
      </c>
      <c r="D57" s="1265"/>
      <c r="E57" s="1266"/>
      <c r="F57" s="132">
        <v>296</v>
      </c>
      <c r="G57" s="132">
        <v>418</v>
      </c>
      <c r="H57" s="133">
        <v>345</v>
      </c>
    </row>
    <row r="58" spans="2:8" ht="45.75" customHeight="1" x14ac:dyDescent="0.15">
      <c r="B58" s="134"/>
      <c r="C58" s="1253" t="s">
        <v>599</v>
      </c>
      <c r="D58" s="1254"/>
      <c r="E58" s="1255"/>
      <c r="F58" s="135">
        <v>41</v>
      </c>
      <c r="G58" s="135">
        <v>163</v>
      </c>
      <c r="H58" s="136">
        <v>95</v>
      </c>
    </row>
    <row r="59" spans="2:8" ht="45.75" customHeight="1" x14ac:dyDescent="0.15">
      <c r="B59" s="134"/>
      <c r="C59" s="1253" t="s">
        <v>600</v>
      </c>
      <c r="D59" s="1254"/>
      <c r="E59" s="1255"/>
      <c r="F59" s="135">
        <v>93</v>
      </c>
      <c r="G59" s="135">
        <v>87</v>
      </c>
      <c r="H59" s="136">
        <v>77</v>
      </c>
    </row>
    <row r="60" spans="2:8" ht="45.75" customHeight="1" x14ac:dyDescent="0.15">
      <c r="B60" s="134"/>
      <c r="C60" s="1253" t="s">
        <v>601</v>
      </c>
      <c r="D60" s="1254"/>
      <c r="E60" s="1255"/>
      <c r="F60" s="135">
        <v>30</v>
      </c>
      <c r="G60" s="135">
        <v>54</v>
      </c>
      <c r="H60" s="136">
        <v>56</v>
      </c>
    </row>
    <row r="61" spans="2:8" ht="45.75" customHeight="1" x14ac:dyDescent="0.15">
      <c r="B61" s="134"/>
      <c r="C61" s="1253" t="s">
        <v>602</v>
      </c>
      <c r="D61" s="1254"/>
      <c r="E61" s="1255"/>
      <c r="F61" s="135">
        <v>53</v>
      </c>
      <c r="G61" s="135">
        <v>53</v>
      </c>
      <c r="H61" s="136">
        <v>53</v>
      </c>
    </row>
    <row r="62" spans="2:8" ht="45.75" customHeight="1" thickBot="1" x14ac:dyDescent="0.2">
      <c r="B62" s="137"/>
      <c r="C62" s="1256" t="s">
        <v>603</v>
      </c>
      <c r="D62" s="1257"/>
      <c r="E62" s="1258"/>
      <c r="F62" s="138">
        <v>23</v>
      </c>
      <c r="G62" s="138">
        <v>25</v>
      </c>
      <c r="H62" s="139">
        <v>28</v>
      </c>
    </row>
    <row r="63" spans="2:8" ht="52.5" customHeight="1" thickBot="1" x14ac:dyDescent="0.2">
      <c r="B63" s="140"/>
      <c r="C63" s="1259" t="s">
        <v>51</v>
      </c>
      <c r="D63" s="1259"/>
      <c r="E63" s="1260"/>
      <c r="F63" s="141">
        <v>898</v>
      </c>
      <c r="G63" s="141">
        <v>1032</v>
      </c>
      <c r="H63" s="142">
        <v>951</v>
      </c>
    </row>
    <row r="64" spans="2:8" ht="15" customHeight="1" x14ac:dyDescent="0.15"/>
    <row r="65" ht="0" hidden="1" customHeight="1" x14ac:dyDescent="0.15"/>
    <row r="66" ht="0" hidden="1" customHeight="1" x14ac:dyDescent="0.15"/>
  </sheetData>
  <sheetProtection algorithmName="SHA-512" hashValue="ZGl586n8KzPJt9Qh60KoJ+mlbgZg+Sd0lxCJfb/+0s9Dm0UU4YdhL6P1LYTkOzbmHU8oOCho0KmdNITZ2C9BkA==" saltValue="GXBUEH9ana1qxQbuTyMy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177908</v>
      </c>
      <c r="E3" s="161"/>
      <c r="F3" s="162">
        <v>119685</v>
      </c>
      <c r="G3" s="163"/>
      <c r="H3" s="164"/>
    </row>
    <row r="4" spans="1:8" x14ac:dyDescent="0.15">
      <c r="A4" s="165"/>
      <c r="B4" s="166"/>
      <c r="C4" s="167"/>
      <c r="D4" s="168">
        <v>132380</v>
      </c>
      <c r="E4" s="169"/>
      <c r="F4" s="170">
        <v>68464</v>
      </c>
      <c r="G4" s="171"/>
      <c r="H4" s="172"/>
    </row>
    <row r="5" spans="1:8" x14ac:dyDescent="0.15">
      <c r="A5" s="153" t="s">
        <v>556</v>
      </c>
      <c r="B5" s="158"/>
      <c r="C5" s="159"/>
      <c r="D5" s="160">
        <v>180636</v>
      </c>
      <c r="E5" s="161"/>
      <c r="F5" s="162">
        <v>109920</v>
      </c>
      <c r="G5" s="163"/>
      <c r="H5" s="164"/>
    </row>
    <row r="6" spans="1:8" x14ac:dyDescent="0.15">
      <c r="A6" s="165"/>
      <c r="B6" s="166"/>
      <c r="C6" s="167"/>
      <c r="D6" s="168">
        <v>74576</v>
      </c>
      <c r="E6" s="169"/>
      <c r="F6" s="170">
        <v>62739</v>
      </c>
      <c r="G6" s="171"/>
      <c r="H6" s="172"/>
    </row>
    <row r="7" spans="1:8" x14ac:dyDescent="0.15">
      <c r="A7" s="153" t="s">
        <v>557</v>
      </c>
      <c r="B7" s="158"/>
      <c r="C7" s="159"/>
      <c r="D7" s="160">
        <v>79633</v>
      </c>
      <c r="E7" s="161"/>
      <c r="F7" s="162">
        <v>119882</v>
      </c>
      <c r="G7" s="163"/>
      <c r="H7" s="164"/>
    </row>
    <row r="8" spans="1:8" x14ac:dyDescent="0.15">
      <c r="A8" s="165"/>
      <c r="B8" s="166"/>
      <c r="C8" s="167"/>
      <c r="D8" s="168">
        <v>51029</v>
      </c>
      <c r="E8" s="169"/>
      <c r="F8" s="170">
        <v>66481</v>
      </c>
      <c r="G8" s="171"/>
      <c r="H8" s="172"/>
    </row>
    <row r="9" spans="1:8" x14ac:dyDescent="0.15">
      <c r="A9" s="153" t="s">
        <v>558</v>
      </c>
      <c r="B9" s="158"/>
      <c r="C9" s="159"/>
      <c r="D9" s="160">
        <v>65728</v>
      </c>
      <c r="E9" s="161"/>
      <c r="F9" s="162">
        <v>116162</v>
      </c>
      <c r="G9" s="163"/>
      <c r="H9" s="164"/>
    </row>
    <row r="10" spans="1:8" x14ac:dyDescent="0.15">
      <c r="A10" s="165"/>
      <c r="B10" s="166"/>
      <c r="C10" s="167"/>
      <c r="D10" s="168">
        <v>45726</v>
      </c>
      <c r="E10" s="169"/>
      <c r="F10" s="170">
        <v>61562</v>
      </c>
      <c r="G10" s="171"/>
      <c r="H10" s="172"/>
    </row>
    <row r="11" spans="1:8" x14ac:dyDescent="0.15">
      <c r="A11" s="153" t="s">
        <v>559</v>
      </c>
      <c r="B11" s="158"/>
      <c r="C11" s="159"/>
      <c r="D11" s="160">
        <v>90621</v>
      </c>
      <c r="E11" s="161"/>
      <c r="F11" s="162">
        <v>121449</v>
      </c>
      <c r="G11" s="163"/>
      <c r="H11" s="164"/>
    </row>
    <row r="12" spans="1:8" x14ac:dyDescent="0.15">
      <c r="A12" s="165"/>
      <c r="B12" s="166"/>
      <c r="C12" s="173"/>
      <c r="D12" s="168">
        <v>60179</v>
      </c>
      <c r="E12" s="169"/>
      <c r="F12" s="170">
        <v>62922</v>
      </c>
      <c r="G12" s="171"/>
      <c r="H12" s="172"/>
    </row>
    <row r="13" spans="1:8" x14ac:dyDescent="0.15">
      <c r="A13" s="153"/>
      <c r="B13" s="158"/>
      <c r="C13" s="174"/>
      <c r="D13" s="175">
        <v>118905</v>
      </c>
      <c r="E13" s="176"/>
      <c r="F13" s="177">
        <v>117420</v>
      </c>
      <c r="G13" s="178"/>
      <c r="H13" s="164"/>
    </row>
    <row r="14" spans="1:8" x14ac:dyDescent="0.15">
      <c r="A14" s="165"/>
      <c r="B14" s="166"/>
      <c r="C14" s="167"/>
      <c r="D14" s="168">
        <v>72778</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4.29</v>
      </c>
      <c r="C19" s="179">
        <f>ROUND(VALUE(SUBSTITUTE(実質収支比率等に係る経年分析!G$48,"▲","-")),2)</f>
        <v>8.98</v>
      </c>
      <c r="D19" s="179">
        <f>ROUND(VALUE(SUBSTITUTE(実質収支比率等に係る経年分析!H$48,"▲","-")),2)</f>
        <v>6.89</v>
      </c>
      <c r="E19" s="179">
        <f>ROUND(VALUE(SUBSTITUTE(実質収支比率等に係る経年分析!I$48,"▲","-")),2)</f>
        <v>5.54</v>
      </c>
      <c r="F19" s="179">
        <f>ROUND(VALUE(SUBSTITUTE(実質収支比率等に係る経年分析!J$48,"▲","-")),2)</f>
        <v>7.4</v>
      </c>
    </row>
    <row r="20" spans="1:11" x14ac:dyDescent="0.15">
      <c r="A20" s="179" t="s">
        <v>55</v>
      </c>
      <c r="B20" s="179">
        <f>ROUND(VALUE(SUBSTITUTE(実質収支比率等に係る経年分析!F$47,"▲","-")),2)</f>
        <v>19</v>
      </c>
      <c r="C20" s="179">
        <f>ROUND(VALUE(SUBSTITUTE(実質収支比率等に係る経年分析!G$47,"▲","-")),2)</f>
        <v>16.809999999999999</v>
      </c>
      <c r="D20" s="179">
        <f>ROUND(VALUE(SUBSTITUTE(実質収支比率等に係る経年分析!H$47,"▲","-")),2)</f>
        <v>16.07</v>
      </c>
      <c r="E20" s="179">
        <f>ROUND(VALUE(SUBSTITUTE(実質収支比率等に係る経年分析!I$47,"▲","-")),2)</f>
        <v>16.670000000000002</v>
      </c>
      <c r="F20" s="179">
        <f>ROUND(VALUE(SUBSTITUTE(実質収支比率等に係る経年分析!J$47,"▲","-")),2)</f>
        <v>16.09</v>
      </c>
    </row>
    <row r="21" spans="1:11" x14ac:dyDescent="0.15">
      <c r="A21" s="179" t="s">
        <v>56</v>
      </c>
      <c r="B21" s="179">
        <f>IF(ISNUMBER(VALUE(SUBSTITUTE(実質収支比率等に係る経年分析!F$49,"▲","-"))),ROUND(VALUE(SUBSTITUTE(実質収支比率等に係る経年分析!F$49,"▲","-")),2),NA())</f>
        <v>-5.09</v>
      </c>
      <c r="C21" s="179">
        <f>IF(ISNUMBER(VALUE(SUBSTITUTE(実質収支比率等に係る経年分析!G$49,"▲","-"))),ROUND(VALUE(SUBSTITUTE(実質収支比率等に係る経年分析!G$49,"▲","-")),2),NA())</f>
        <v>3.35</v>
      </c>
      <c r="D21" s="179">
        <f>IF(ISNUMBER(VALUE(SUBSTITUTE(実質収支比率等に係る経年分析!H$49,"▲","-"))),ROUND(VALUE(SUBSTITUTE(実質収支比率等に係る経年分析!H$49,"▲","-")),2),NA())</f>
        <v>-3.25</v>
      </c>
      <c r="E21" s="179">
        <f>IF(ISNUMBER(VALUE(SUBSTITUTE(実質収支比率等に係る経年分析!I$49,"▲","-"))),ROUND(VALUE(SUBSTITUTE(実質収支比率等に係る経年分析!I$49,"▲","-")),2),NA())</f>
        <v>-1.1299999999999999</v>
      </c>
      <c r="F21" s="179">
        <f>IF(ISNUMBER(VALUE(SUBSTITUTE(実質収支比率等に係る経年分析!J$49,"▲","-"))),ROUND(VALUE(SUBSTITUTE(実質収支比率等に係る経年分析!J$49,"▲","-")),2),NA())</f>
        <v>1.73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地方改善施設住宅新築資金等貸付金特別会計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簡易水道事業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0.14000000000000001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下水道事業（農業集落排水事業）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国民健康保険事業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0.28000000000000003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0.41</v>
      </c>
    </row>
    <row r="34" spans="1:16" x14ac:dyDescent="0.15">
      <c r="A34" s="180" t="str">
        <f>IF(連結実質赤字比率に係る赤字・黒字の構成分析!C$36="",NA(),連結実質赤字比率に係る赤字・黒字の構成分析!C$36)</f>
        <v>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7.39</v>
      </c>
    </row>
    <row r="36" spans="1:16" x14ac:dyDescent="0.15">
      <c r="A36" s="180" t="str">
        <f>IF(連結実質赤字比率に係る赤字・黒字の構成分析!C$34="",NA(),連結実質赤字比率に係る赤字・黒字の構成分析!C$34)</f>
        <v>上水道事業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19.670000000000002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18.47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17.71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549</v>
      </c>
      <c r="E42" s="181"/>
      <c r="F42" s="181"/>
      <c r="G42" s="181">
        <f>'実質公債費比率（分子）の構造'!L$52</f>
        <v>511</v>
      </c>
      <c r="H42" s="181"/>
      <c r="I42" s="181"/>
      <c r="J42" s="181">
        <f>'実質公債費比率（分子）の構造'!M$52</f>
        <v>500</v>
      </c>
      <c r="K42" s="181"/>
      <c r="L42" s="181"/>
      <c r="M42" s="181">
        <f>'実質公債費比率（分子）の構造'!N$52</f>
        <v>471</v>
      </c>
      <c r="N42" s="181"/>
      <c r="O42" s="181"/>
      <c r="P42" s="181">
        <f>'実質公債費比率（分子）の構造'!O$52</f>
        <v>482</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183</v>
      </c>
      <c r="C44" s="181"/>
      <c r="D44" s="181"/>
      <c r="E44" s="181">
        <f>'実質公債費比率（分子）の構造'!L$50</f>
        <v>155</v>
      </c>
      <c r="F44" s="181"/>
      <c r="G44" s="181"/>
      <c r="H44" s="181">
        <f>'実質公債費比率（分子）の構造'!M$50</f>
        <v>155</v>
      </c>
      <c r="I44" s="181"/>
      <c r="J44" s="181"/>
      <c r="K44" s="181">
        <f>'実質公債費比率（分子）の構造'!N$50</f>
        <v>155</v>
      </c>
      <c r="L44" s="181"/>
      <c r="M44" s="181"/>
      <c r="N44" s="181">
        <f>'実質公債費比率（分子）の構造'!O$50</f>
        <v>155</v>
      </c>
      <c r="O44" s="181"/>
      <c r="P44" s="181"/>
    </row>
    <row r="45" spans="1:16" x14ac:dyDescent="0.15">
      <c r="A45" s="181" t="s">
        <v>66</v>
      </c>
      <c r="B45" s="181">
        <f>'実質公債費比率（分子）の構造'!K$49</f>
        <v>99</v>
      </c>
      <c r="C45" s="181"/>
      <c r="D45" s="181"/>
      <c r="E45" s="181">
        <f>'実質公債費比率（分子）の構造'!L$49</f>
        <v>68</v>
      </c>
      <c r="F45" s="181"/>
      <c r="G45" s="181"/>
      <c r="H45" s="181">
        <f>'実質公債費比率（分子）の構造'!M$49</f>
        <v>79</v>
      </c>
      <c r="I45" s="181"/>
      <c r="J45" s="181"/>
      <c r="K45" s="181">
        <f>'実質公債費比率（分子）の構造'!N$49</f>
        <v>76</v>
      </c>
      <c r="L45" s="181"/>
      <c r="M45" s="181"/>
      <c r="N45" s="181">
        <f>'実質公債費比率（分子）の構造'!O$49</f>
        <v>60</v>
      </c>
      <c r="O45" s="181"/>
      <c r="P45" s="181"/>
    </row>
    <row r="46" spans="1:16" x14ac:dyDescent="0.15">
      <c r="A46" s="181" t="s">
        <v>67</v>
      </c>
      <c r="B46" s="181">
        <f>'実質公債費比率（分子）の構造'!K$48</f>
        <v>68</v>
      </c>
      <c r="C46" s="181"/>
      <c r="D46" s="181"/>
      <c r="E46" s="181">
        <f>'実質公債費比率（分子）の構造'!L$48</f>
        <v>67</v>
      </c>
      <c r="F46" s="181"/>
      <c r="G46" s="181"/>
      <c r="H46" s="181">
        <f>'実質公債費比率（分子）の構造'!M$48</f>
        <v>79</v>
      </c>
      <c r="I46" s="181"/>
      <c r="J46" s="181"/>
      <c r="K46" s="181">
        <f>'実質公債費比率（分子）の構造'!N$48</f>
        <v>76</v>
      </c>
      <c r="L46" s="181"/>
      <c r="M46" s="181"/>
      <c r="N46" s="181">
        <f>'実質公債費比率（分子）の構造'!O$48</f>
        <v>81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537</v>
      </c>
      <c r="C49" s="181"/>
      <c r="D49" s="181"/>
      <c r="E49" s="181">
        <f>'実質公債費比率（分子）の構造'!L$45</f>
        <v>480</v>
      </c>
      <c r="F49" s="181"/>
      <c r="G49" s="181"/>
      <c r="H49" s="181">
        <f>'実質公債費比率（分子）の構造'!M$45</f>
        <v>493</v>
      </c>
      <c r="I49" s="181"/>
      <c r="J49" s="181"/>
      <c r="K49" s="181">
        <f>'実質公債費比率（分子）の構造'!N$45</f>
        <v>458</v>
      </c>
      <c r="L49" s="181"/>
      <c r="M49" s="181"/>
      <c r="N49" s="181">
        <f>'実質公債費比率（分子）の構造'!O$45</f>
        <v>473</v>
      </c>
      <c r="O49" s="181"/>
      <c r="P49" s="181"/>
    </row>
    <row r="50" spans="1:16" x14ac:dyDescent="0.15">
      <c r="A50" s="181" t="s">
        <v>71</v>
      </c>
      <c r="B50" s="181" t="e">
        <f>NA()</f>
        <v>#N/A</v>
      </c>
      <c r="C50" s="181">
        <f>IF(ISNUMBER('実質公債費比率（分子）の構造'!K$53),'実質公債費比率（分子）の構造'!K$53,NA())</f>
        <v>338</v>
      </c>
      <c r="D50" s="181" t="e">
        <f>NA()</f>
        <v>#N/A</v>
      </c>
      <c r="E50" s="181" t="e">
        <f>NA()</f>
        <v>#N/A</v>
      </c>
      <c r="F50" s="181">
        <f>IF(ISNUMBER('実質公債費比率（分子）の構造'!L$53),'実質公債費比率（分子）の構造'!L$53,NA())</f>
        <v>259</v>
      </c>
      <c r="G50" s="181" t="e">
        <f>NA()</f>
        <v>#N/A</v>
      </c>
      <c r="H50" s="181" t="e">
        <f>NA()</f>
        <v>#N/A</v>
      </c>
      <c r="I50" s="181">
        <f>IF(ISNUMBER('実質公債費比率（分子）の構造'!M$53),'実質公債費比率（分子）の構造'!M$53,NA())</f>
        <v>306</v>
      </c>
      <c r="J50" s="181" t="e">
        <f>NA()</f>
        <v>#N/A</v>
      </c>
      <c r="K50" s="181" t="e">
        <f>NA()</f>
        <v>#N/A</v>
      </c>
      <c r="L50" s="181">
        <f>IF(ISNUMBER('実質公債費比率（分子）の構造'!N$53),'実質公債費比率（分子）の構造'!N$53,NA())</f>
        <v>294</v>
      </c>
      <c r="M50" s="181" t="e">
        <f>NA()</f>
        <v>#N/A</v>
      </c>
      <c r="N50" s="181" t="e">
        <f>NA()</f>
        <v>#N/A</v>
      </c>
      <c r="O50" s="181">
        <f>IF(ISNUMBER('実質公債費比率（分子）の構造'!O$53),'実質公債費比率（分子）の構造'!O$53,NA())</f>
        <v>287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4353</v>
      </c>
      <c r="E56" s="180"/>
      <c r="F56" s="180"/>
      <c r="G56" s="180">
        <f>'将来負担比率（分子）の構造'!J$52</f>
        <v>4769</v>
      </c>
      <c r="H56" s="180"/>
      <c r="I56" s="180"/>
      <c r="J56" s="180">
        <f>'将来負担比率（分子）の構造'!K$52</f>
        <v>4684</v>
      </c>
      <c r="K56" s="180"/>
      <c r="L56" s="180"/>
      <c r="M56" s="180">
        <f>'将来負担比率（分子）の構造'!L$52</f>
        <v>4883</v>
      </c>
      <c r="N56" s="180"/>
      <c r="O56" s="180"/>
      <c r="P56" s="180">
        <f>'将来負担比率（分子）の構造'!M$52</f>
        <v>5136</v>
      </c>
    </row>
    <row r="57" spans="1:16" x14ac:dyDescent="0.15">
      <c r="A57" s="180" t="s">
        <v>42</v>
      </c>
      <c r="B57" s="180"/>
      <c r="C57" s="180"/>
      <c r="D57" s="180">
        <f>'将来負担比率（分子）の構造'!I$51</f>
        <v>77</v>
      </c>
      <c r="E57" s="180"/>
      <c r="F57" s="180"/>
      <c r="G57" s="180">
        <f>'将来負担比率（分子）の構造'!J$51</f>
        <v>185</v>
      </c>
      <c r="H57" s="180"/>
      <c r="I57" s="180"/>
      <c r="J57" s="180">
        <f>'将来負担比率（分子）の構造'!K$51</f>
        <v>255</v>
      </c>
      <c r="K57" s="180"/>
      <c r="L57" s="180"/>
      <c r="M57" s="180">
        <f>'将来負担比率（分子）の構造'!L$51</f>
        <v>246</v>
      </c>
      <c r="N57" s="180"/>
      <c r="O57" s="180"/>
      <c r="P57" s="180">
        <f>'将来負担比率（分子）の構造'!M$51</f>
        <v>263</v>
      </c>
    </row>
    <row r="58" spans="1:16" x14ac:dyDescent="0.15">
      <c r="A58" s="180" t="s">
        <v>41</v>
      </c>
      <c r="B58" s="180"/>
      <c r="C58" s="180"/>
      <c r="D58" s="180">
        <f>'将来負担比率（分子）の構造'!I$50</f>
        <v>1053</v>
      </c>
      <c r="E58" s="180"/>
      <c r="F58" s="180"/>
      <c r="G58" s="180">
        <f>'将来負担比率（分子）の構造'!J$50</f>
        <v>994</v>
      </c>
      <c r="H58" s="180"/>
      <c r="I58" s="180"/>
      <c r="J58" s="180">
        <f>'将来負担比率（分子）の構造'!K$50</f>
        <v>907</v>
      </c>
      <c r="K58" s="180"/>
      <c r="L58" s="180"/>
      <c r="M58" s="180">
        <f>'将来負担比率（分子）の構造'!L$50</f>
        <v>1040</v>
      </c>
      <c r="N58" s="180"/>
      <c r="O58" s="180"/>
      <c r="P58" s="180">
        <f>'将来負担比率（分子）の構造'!M$50</f>
        <v>959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393</v>
      </c>
      <c r="C62" s="180"/>
      <c r="D62" s="180"/>
      <c r="E62" s="180">
        <f>'将来負担比率（分子）の構造'!J$45</f>
        <v>315</v>
      </c>
      <c r="F62" s="180"/>
      <c r="G62" s="180"/>
      <c r="H62" s="180">
        <f>'将来負担比率（分子）の構造'!K$45</f>
        <v>205</v>
      </c>
      <c r="I62" s="180"/>
      <c r="J62" s="180"/>
      <c r="K62" s="180">
        <f>'将来負担比率（分子）の構造'!L$45</f>
        <v>78</v>
      </c>
      <c r="L62" s="180"/>
      <c r="M62" s="180"/>
      <c r="N62" s="180">
        <f>'将来負担比率（分子）の構造'!M$45</f>
        <v>38</v>
      </c>
      <c r="O62" s="180"/>
      <c r="P62" s="180"/>
    </row>
    <row r="63" spans="1:16" x14ac:dyDescent="0.15">
      <c r="A63" s="180" t="s">
        <v>34</v>
      </c>
      <c r="B63" s="180">
        <f>'将来負担比率（分子）の構造'!I$44</f>
        <v>578</v>
      </c>
      <c r="C63" s="180"/>
      <c r="D63" s="180"/>
      <c r="E63" s="180">
        <f>'将来負担比率（分子）の構造'!J$44</f>
        <v>476</v>
      </c>
      <c r="F63" s="180"/>
      <c r="G63" s="180"/>
      <c r="H63" s="180">
        <f>'将来負担比率（分子）の構造'!K$44</f>
        <v>380</v>
      </c>
      <c r="I63" s="180"/>
      <c r="J63" s="180"/>
      <c r="K63" s="180">
        <f>'将来負担比率（分子）の構造'!L$44</f>
        <v>325</v>
      </c>
      <c r="L63" s="180"/>
      <c r="M63" s="180"/>
      <c r="N63" s="180">
        <f>'将来負担比率（分子）の構造'!M$44</f>
        <v>265</v>
      </c>
      <c r="O63" s="180"/>
      <c r="P63" s="180"/>
    </row>
    <row r="64" spans="1:16" x14ac:dyDescent="0.15">
      <c r="A64" s="180" t="s">
        <v>33</v>
      </c>
      <c r="B64" s="180">
        <f>'将来負担比率（分子）の構造'!I$43</f>
        <v>1113</v>
      </c>
      <c r="C64" s="180"/>
      <c r="D64" s="180"/>
      <c r="E64" s="180">
        <f>'将来負担比率（分子）の構造'!J$43</f>
        <v>1041</v>
      </c>
      <c r="F64" s="180"/>
      <c r="G64" s="180"/>
      <c r="H64" s="180">
        <f>'将来負担比率（分子）の構造'!K$43</f>
        <v>1200</v>
      </c>
      <c r="I64" s="180"/>
      <c r="J64" s="180"/>
      <c r="K64" s="180">
        <f>'将来負担比率（分子）の構造'!L$43</f>
        <v>1017</v>
      </c>
      <c r="L64" s="180"/>
      <c r="M64" s="180"/>
      <c r="N64" s="180">
        <f>'将来負担比率（分子）の構造'!M$43</f>
        <v>1023</v>
      </c>
      <c r="O64" s="180"/>
      <c r="P64" s="180"/>
    </row>
    <row r="65" spans="1:16" x14ac:dyDescent="0.15">
      <c r="A65" s="180" t="s">
        <v>32</v>
      </c>
      <c r="B65" s="180">
        <f>'将来負担比率（分子）の構造'!I$42</f>
        <v>671</v>
      </c>
      <c r="C65" s="180"/>
      <c r="D65" s="180"/>
      <c r="E65" s="180">
        <f>'将来負担比率（分子）の構造'!J$42</f>
        <v>535</v>
      </c>
      <c r="F65" s="180"/>
      <c r="G65" s="180"/>
      <c r="H65" s="180">
        <f>'将来負担比率（分子）の構造'!K$42</f>
        <v>395</v>
      </c>
      <c r="I65" s="180"/>
      <c r="J65" s="180"/>
      <c r="K65" s="180">
        <f>'将来負担比率（分子）の構造'!L$42</f>
        <v>251</v>
      </c>
      <c r="L65" s="180"/>
      <c r="M65" s="180"/>
      <c r="N65" s="180">
        <f>'将来負担比率（分子）の構造'!M$42</f>
        <v>102</v>
      </c>
      <c r="O65" s="180"/>
      <c r="P65" s="180"/>
    </row>
    <row r="66" spans="1:16" x14ac:dyDescent="0.15">
      <c r="A66" s="180" t="s">
        <v>31</v>
      </c>
      <c r="B66" s="180">
        <f>'将来負担比率（分子）の構造'!I$41</f>
        <v>4637</v>
      </c>
      <c r="C66" s="180"/>
      <c r="D66" s="180"/>
      <c r="E66" s="180">
        <f>'将来負担比率（分子）の構造'!J$41</f>
        <v>5159</v>
      </c>
      <c r="F66" s="180"/>
      <c r="G66" s="180"/>
      <c r="H66" s="180">
        <f>'将来負担比率（分子）の構造'!K$41</f>
        <v>5208</v>
      </c>
      <c r="I66" s="180"/>
      <c r="J66" s="180"/>
      <c r="K66" s="180">
        <f>'将来負担比率（分子）の構造'!L$41</f>
        <v>5496</v>
      </c>
      <c r="L66" s="180"/>
      <c r="M66" s="180"/>
      <c r="N66" s="180">
        <f>'将来負担比率（分子）の構造'!M$41</f>
        <v>5898</v>
      </c>
      <c r="O66" s="180"/>
      <c r="P66" s="180"/>
    </row>
    <row r="67" spans="1:16" x14ac:dyDescent="0.15">
      <c r="A67" s="180" t="s">
        <v>75</v>
      </c>
      <c r="B67" s="180" t="e">
        <f>NA()</f>
        <v>#N/A</v>
      </c>
      <c r="C67" s="180">
        <f>IF(ISNUMBER('将来負担比率（分子）の構造'!I$53), IF('将来負担比率（分子）の構造'!I$53 &lt; 0, 0, '将来負担比率（分子）の構造'!I$53), NA())</f>
        <v>1908</v>
      </c>
      <c r="D67" s="180" t="e">
        <f>NA()</f>
        <v>#N/A</v>
      </c>
      <c r="E67" s="180" t="e">
        <f>NA()</f>
        <v>#N/A</v>
      </c>
      <c r="F67" s="180">
        <f>IF(ISNUMBER('将来負担比率（分子）の構造'!J$53), IF('将来負担比率（分子）の構造'!J$53 &lt; 0, 0, '将来負担比率（分子）の構造'!J$53), NA())</f>
        <v>1577</v>
      </c>
      <c r="G67" s="180" t="e">
        <f>NA()</f>
        <v>#N/A</v>
      </c>
      <c r="H67" s="180" t="e">
        <f>NA()</f>
        <v>#N/A</v>
      </c>
      <c r="I67" s="180">
        <f>IF(ISNUMBER('将来負担比率（分子）の構造'!K$53), IF('将来負担比率（分子）の構造'!K$53 &lt; 0, 0, '将来負担比率（分子）の構造'!K$53), NA())</f>
        <v>1543</v>
      </c>
      <c r="J67" s="180" t="e">
        <f>NA()</f>
        <v>#N/A</v>
      </c>
      <c r="K67" s="180" t="e">
        <f>NA()</f>
        <v>#N/A</v>
      </c>
      <c r="L67" s="180">
        <f>IF(ISNUMBER('将来負担比率（分子）の構造'!L$53), IF('将来負担比率（分子）の構造'!L$53 &lt; 0, 0, '将来負担比率（分子）の構造'!L$53), NA())</f>
        <v>997</v>
      </c>
      <c r="M67" s="180" t="e">
        <f>NA()</f>
        <v>#N/A</v>
      </c>
      <c r="N67" s="180" t="e">
        <f>NA()</f>
        <v>#N/A</v>
      </c>
      <c r="O67" s="180">
        <f>IF(ISNUMBER('将来負担比率（分子）の構造'!M$53), IF('将来負担比率（分子）の構造'!M$53 &lt; 0, 0, '将来負担比率（分子）の構造'!M$53), NA())</f>
        <v>967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518</v>
      </c>
      <c r="C72" s="184">
        <f>基金残高に係る経年分析!G55</f>
        <v>529</v>
      </c>
      <c r="D72" s="184">
        <f>基金残高に係る経年分析!H55</f>
        <v>521</v>
      </c>
    </row>
    <row r="73" spans="1:16" x14ac:dyDescent="0.15">
      <c r="A73" s="183" t="s">
        <v>78</v>
      </c>
      <c r="B73" s="184">
        <f>基金残高に係る経年分析!F56</f>
        <v>84</v>
      </c>
      <c r="C73" s="184">
        <f>基金残高に係る経年分析!G56</f>
        <v>84</v>
      </c>
      <c r="D73" s="184">
        <f>基金残高に係る経年分析!H56</f>
        <v>84</v>
      </c>
    </row>
    <row r="74" spans="1:16" x14ac:dyDescent="0.15">
      <c r="A74" s="183" t="s">
        <v>79</v>
      </c>
      <c r="B74" s="184">
        <f>基金残高に係る経年分析!F57</f>
        <v>296</v>
      </c>
      <c r="C74" s="184">
        <f>基金残高に係る経年分析!G57</f>
        <v>418</v>
      </c>
      <c r="D74" s="184">
        <f>基金残高に係る経年分析!H57</f>
        <v>345</v>
      </c>
    </row>
  </sheetData>
  <sheetProtection algorithmName="SHA-512" hashValue="WmwgVXd3uHH89aBucEMOd1mp8fMK9nwOFJhH4lNJij8+pbRNPRHt/SCoPhSga1kV2GUkOTiBlM/PKACeRny91g==" saltValue="o1tST4mFGeusodHXywg/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228</v>
      </c>
      <c r="C5" s="628"/>
      <c r="D5" s="628"/>
      <c r="E5" s="628"/>
      <c r="F5" s="628"/>
      <c r="G5" s="628"/>
      <c r="H5" s="628"/>
      <c r="I5" s="628"/>
      <c r="J5" s="628"/>
      <c r="K5" s="628"/>
      <c r="L5" s="628"/>
      <c r="M5" s="628"/>
      <c r="N5" s="628"/>
      <c r="O5" s="628"/>
      <c r="P5" s="628"/>
      <c r="Q5" s="629"/>
      <c r="R5" s="630">
        <v>761017</v>
      </c>
      <c r="S5" s="631"/>
      <c r="T5" s="631"/>
      <c r="U5" s="631"/>
      <c r="V5" s="631"/>
      <c r="W5" s="631"/>
      <c r="X5" s="631"/>
      <c r="Y5" s="632"/>
      <c r="Z5" s="633">
        <v>12.5</v>
      </c>
      <c r="AA5" s="633"/>
      <c r="AB5" s="633"/>
      <c r="AC5" s="633"/>
      <c r="AD5" s="634">
        <v>761017</v>
      </c>
      <c r="AE5" s="634"/>
      <c r="AF5" s="634"/>
      <c r="AG5" s="634"/>
      <c r="AH5" s="634"/>
      <c r="AI5" s="634"/>
      <c r="AJ5" s="634"/>
      <c r="AK5" s="634"/>
      <c r="AL5" s="635">
        <v>24.1</v>
      </c>
      <c r="AM5" s="636"/>
      <c r="AN5" s="636"/>
      <c r="AO5" s="637"/>
      <c r="AP5" s="627" t="s">
        <v>229</v>
      </c>
      <c r="AQ5" s="628"/>
      <c r="AR5" s="628"/>
      <c r="AS5" s="628"/>
      <c r="AT5" s="628"/>
      <c r="AU5" s="628"/>
      <c r="AV5" s="628"/>
      <c r="AW5" s="628"/>
      <c r="AX5" s="628"/>
      <c r="AY5" s="628"/>
      <c r="AZ5" s="628"/>
      <c r="BA5" s="628"/>
      <c r="BB5" s="628"/>
      <c r="BC5" s="628"/>
      <c r="BD5" s="628"/>
      <c r="BE5" s="628"/>
      <c r="BF5" s="629"/>
      <c r="BG5" s="641">
        <v>746454</v>
      </c>
      <c r="BH5" s="642"/>
      <c r="BI5" s="642"/>
      <c r="BJ5" s="642"/>
      <c r="BK5" s="642"/>
      <c r="BL5" s="642"/>
      <c r="BM5" s="642"/>
      <c r="BN5" s="643"/>
      <c r="BO5" s="644">
        <v>98.1</v>
      </c>
      <c r="BP5" s="644"/>
      <c r="BQ5" s="644"/>
      <c r="BR5" s="644"/>
      <c r="BS5" s="645" t="s">
        <v>230</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222</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x14ac:dyDescent="0.15">
      <c r="B6" s="638" t="s">
        <v>234</v>
      </c>
      <c r="C6" s="639"/>
      <c r="D6" s="639"/>
      <c r="E6" s="639"/>
      <c r="F6" s="639"/>
      <c r="G6" s="639"/>
      <c r="H6" s="639"/>
      <c r="I6" s="639"/>
      <c r="J6" s="639"/>
      <c r="K6" s="639"/>
      <c r="L6" s="639"/>
      <c r="M6" s="639"/>
      <c r="N6" s="639"/>
      <c r="O6" s="639"/>
      <c r="P6" s="639"/>
      <c r="Q6" s="640"/>
      <c r="R6" s="641">
        <v>76901</v>
      </c>
      <c r="S6" s="642"/>
      <c r="T6" s="642"/>
      <c r="U6" s="642"/>
      <c r="V6" s="642"/>
      <c r="W6" s="642"/>
      <c r="X6" s="642"/>
      <c r="Y6" s="643"/>
      <c r="Z6" s="644">
        <v>1.3</v>
      </c>
      <c r="AA6" s="644"/>
      <c r="AB6" s="644"/>
      <c r="AC6" s="644"/>
      <c r="AD6" s="645">
        <v>76901</v>
      </c>
      <c r="AE6" s="645"/>
      <c r="AF6" s="645"/>
      <c r="AG6" s="645"/>
      <c r="AH6" s="645"/>
      <c r="AI6" s="645"/>
      <c r="AJ6" s="645"/>
      <c r="AK6" s="645"/>
      <c r="AL6" s="646">
        <v>2.4</v>
      </c>
      <c r="AM6" s="647"/>
      <c r="AN6" s="647"/>
      <c r="AO6" s="648"/>
      <c r="AP6" s="638" t="s">
        <v>235</v>
      </c>
      <c r="AQ6" s="639"/>
      <c r="AR6" s="639"/>
      <c r="AS6" s="639"/>
      <c r="AT6" s="639"/>
      <c r="AU6" s="639"/>
      <c r="AV6" s="639"/>
      <c r="AW6" s="639"/>
      <c r="AX6" s="639"/>
      <c r="AY6" s="639"/>
      <c r="AZ6" s="639"/>
      <c r="BA6" s="639"/>
      <c r="BB6" s="639"/>
      <c r="BC6" s="639"/>
      <c r="BD6" s="639"/>
      <c r="BE6" s="639"/>
      <c r="BF6" s="640"/>
      <c r="BG6" s="641">
        <v>746454</v>
      </c>
      <c r="BH6" s="642"/>
      <c r="BI6" s="642"/>
      <c r="BJ6" s="642"/>
      <c r="BK6" s="642"/>
      <c r="BL6" s="642"/>
      <c r="BM6" s="642"/>
      <c r="BN6" s="643"/>
      <c r="BO6" s="644">
        <v>98.1</v>
      </c>
      <c r="BP6" s="644"/>
      <c r="BQ6" s="644"/>
      <c r="BR6" s="644"/>
      <c r="BS6" s="645" t="s">
        <v>230</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72800</v>
      </c>
      <c r="CS6" s="642"/>
      <c r="CT6" s="642"/>
      <c r="CU6" s="642"/>
      <c r="CV6" s="642"/>
      <c r="CW6" s="642"/>
      <c r="CX6" s="642"/>
      <c r="CY6" s="643"/>
      <c r="CZ6" s="635">
        <v>1.3</v>
      </c>
      <c r="DA6" s="636"/>
      <c r="DB6" s="636"/>
      <c r="DC6" s="655"/>
      <c r="DD6" s="650" t="s">
        <v>230</v>
      </c>
      <c r="DE6" s="642"/>
      <c r="DF6" s="642"/>
      <c r="DG6" s="642"/>
      <c r="DH6" s="642"/>
      <c r="DI6" s="642"/>
      <c r="DJ6" s="642"/>
      <c r="DK6" s="642"/>
      <c r="DL6" s="642"/>
      <c r="DM6" s="642"/>
      <c r="DN6" s="642"/>
      <c r="DO6" s="642"/>
      <c r="DP6" s="643"/>
      <c r="DQ6" s="650">
        <v>72800</v>
      </c>
      <c r="DR6" s="642"/>
      <c r="DS6" s="642"/>
      <c r="DT6" s="642"/>
      <c r="DU6" s="642"/>
      <c r="DV6" s="642"/>
      <c r="DW6" s="642"/>
      <c r="DX6" s="642"/>
      <c r="DY6" s="642"/>
      <c r="DZ6" s="642"/>
      <c r="EA6" s="642"/>
      <c r="EB6" s="642"/>
      <c r="EC6" s="651"/>
    </row>
    <row r="7" spans="2:143" ht="11.25" customHeight="1" x14ac:dyDescent="0.15">
      <c r="B7" s="638" t="s">
        <v>237</v>
      </c>
      <c r="C7" s="639"/>
      <c r="D7" s="639"/>
      <c r="E7" s="639"/>
      <c r="F7" s="639"/>
      <c r="G7" s="639"/>
      <c r="H7" s="639"/>
      <c r="I7" s="639"/>
      <c r="J7" s="639"/>
      <c r="K7" s="639"/>
      <c r="L7" s="639"/>
      <c r="M7" s="639"/>
      <c r="N7" s="639"/>
      <c r="O7" s="639"/>
      <c r="P7" s="639"/>
      <c r="Q7" s="640"/>
      <c r="R7" s="641">
        <v>858</v>
      </c>
      <c r="S7" s="642"/>
      <c r="T7" s="642"/>
      <c r="U7" s="642"/>
      <c r="V7" s="642"/>
      <c r="W7" s="642"/>
      <c r="X7" s="642"/>
      <c r="Y7" s="643"/>
      <c r="Z7" s="644">
        <v>0</v>
      </c>
      <c r="AA7" s="644"/>
      <c r="AB7" s="644"/>
      <c r="AC7" s="644"/>
      <c r="AD7" s="645">
        <v>858</v>
      </c>
      <c r="AE7" s="645"/>
      <c r="AF7" s="645"/>
      <c r="AG7" s="645"/>
      <c r="AH7" s="645"/>
      <c r="AI7" s="645"/>
      <c r="AJ7" s="645"/>
      <c r="AK7" s="645"/>
      <c r="AL7" s="646">
        <v>0</v>
      </c>
      <c r="AM7" s="647"/>
      <c r="AN7" s="647"/>
      <c r="AO7" s="648"/>
      <c r="AP7" s="638" t="s">
        <v>238</v>
      </c>
      <c r="AQ7" s="639"/>
      <c r="AR7" s="639"/>
      <c r="AS7" s="639"/>
      <c r="AT7" s="639"/>
      <c r="AU7" s="639"/>
      <c r="AV7" s="639"/>
      <c r="AW7" s="639"/>
      <c r="AX7" s="639"/>
      <c r="AY7" s="639"/>
      <c r="AZ7" s="639"/>
      <c r="BA7" s="639"/>
      <c r="BB7" s="639"/>
      <c r="BC7" s="639"/>
      <c r="BD7" s="639"/>
      <c r="BE7" s="639"/>
      <c r="BF7" s="640"/>
      <c r="BG7" s="641">
        <v>393310</v>
      </c>
      <c r="BH7" s="642"/>
      <c r="BI7" s="642"/>
      <c r="BJ7" s="642"/>
      <c r="BK7" s="642"/>
      <c r="BL7" s="642"/>
      <c r="BM7" s="642"/>
      <c r="BN7" s="643"/>
      <c r="BO7" s="644">
        <v>51.7</v>
      </c>
      <c r="BP7" s="644"/>
      <c r="BQ7" s="644"/>
      <c r="BR7" s="644"/>
      <c r="BS7" s="645" t="s">
        <v>230</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827392</v>
      </c>
      <c r="CS7" s="642"/>
      <c r="CT7" s="642"/>
      <c r="CU7" s="642"/>
      <c r="CV7" s="642"/>
      <c r="CW7" s="642"/>
      <c r="CX7" s="642"/>
      <c r="CY7" s="643"/>
      <c r="CZ7" s="644">
        <v>14.4</v>
      </c>
      <c r="DA7" s="644"/>
      <c r="DB7" s="644"/>
      <c r="DC7" s="644"/>
      <c r="DD7" s="650">
        <v>57815</v>
      </c>
      <c r="DE7" s="642"/>
      <c r="DF7" s="642"/>
      <c r="DG7" s="642"/>
      <c r="DH7" s="642"/>
      <c r="DI7" s="642"/>
      <c r="DJ7" s="642"/>
      <c r="DK7" s="642"/>
      <c r="DL7" s="642"/>
      <c r="DM7" s="642"/>
      <c r="DN7" s="642"/>
      <c r="DO7" s="642"/>
      <c r="DP7" s="643"/>
      <c r="DQ7" s="650">
        <v>655113</v>
      </c>
      <c r="DR7" s="642"/>
      <c r="DS7" s="642"/>
      <c r="DT7" s="642"/>
      <c r="DU7" s="642"/>
      <c r="DV7" s="642"/>
      <c r="DW7" s="642"/>
      <c r="DX7" s="642"/>
      <c r="DY7" s="642"/>
      <c r="DZ7" s="642"/>
      <c r="EA7" s="642"/>
      <c r="EB7" s="642"/>
      <c r="EC7" s="651"/>
    </row>
    <row r="8" spans="2:143" ht="11.25" customHeight="1" x14ac:dyDescent="0.15">
      <c r="B8" s="638" t="s">
        <v>240</v>
      </c>
      <c r="C8" s="639"/>
      <c r="D8" s="639"/>
      <c r="E8" s="639"/>
      <c r="F8" s="639"/>
      <c r="G8" s="639"/>
      <c r="H8" s="639"/>
      <c r="I8" s="639"/>
      <c r="J8" s="639"/>
      <c r="K8" s="639"/>
      <c r="L8" s="639"/>
      <c r="M8" s="639"/>
      <c r="N8" s="639"/>
      <c r="O8" s="639"/>
      <c r="P8" s="639"/>
      <c r="Q8" s="640"/>
      <c r="R8" s="641">
        <v>1658</v>
      </c>
      <c r="S8" s="642"/>
      <c r="T8" s="642"/>
      <c r="U8" s="642"/>
      <c r="V8" s="642"/>
      <c r="W8" s="642"/>
      <c r="X8" s="642"/>
      <c r="Y8" s="643"/>
      <c r="Z8" s="644">
        <v>0</v>
      </c>
      <c r="AA8" s="644"/>
      <c r="AB8" s="644"/>
      <c r="AC8" s="644"/>
      <c r="AD8" s="645">
        <v>1658</v>
      </c>
      <c r="AE8" s="645"/>
      <c r="AF8" s="645"/>
      <c r="AG8" s="645"/>
      <c r="AH8" s="645"/>
      <c r="AI8" s="645"/>
      <c r="AJ8" s="645"/>
      <c r="AK8" s="645"/>
      <c r="AL8" s="646">
        <v>0.1</v>
      </c>
      <c r="AM8" s="647"/>
      <c r="AN8" s="647"/>
      <c r="AO8" s="648"/>
      <c r="AP8" s="638" t="s">
        <v>241</v>
      </c>
      <c r="AQ8" s="639"/>
      <c r="AR8" s="639"/>
      <c r="AS8" s="639"/>
      <c r="AT8" s="639"/>
      <c r="AU8" s="639"/>
      <c r="AV8" s="639"/>
      <c r="AW8" s="639"/>
      <c r="AX8" s="639"/>
      <c r="AY8" s="639"/>
      <c r="AZ8" s="639"/>
      <c r="BA8" s="639"/>
      <c r="BB8" s="639"/>
      <c r="BC8" s="639"/>
      <c r="BD8" s="639"/>
      <c r="BE8" s="639"/>
      <c r="BF8" s="640"/>
      <c r="BG8" s="641">
        <v>11168</v>
      </c>
      <c r="BH8" s="642"/>
      <c r="BI8" s="642"/>
      <c r="BJ8" s="642"/>
      <c r="BK8" s="642"/>
      <c r="BL8" s="642"/>
      <c r="BM8" s="642"/>
      <c r="BN8" s="643"/>
      <c r="BO8" s="644">
        <v>1.5</v>
      </c>
      <c r="BP8" s="644"/>
      <c r="BQ8" s="644"/>
      <c r="BR8" s="644"/>
      <c r="BS8" s="650" t="s">
        <v>230</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1339883</v>
      </c>
      <c r="CS8" s="642"/>
      <c r="CT8" s="642"/>
      <c r="CU8" s="642"/>
      <c r="CV8" s="642"/>
      <c r="CW8" s="642"/>
      <c r="CX8" s="642"/>
      <c r="CY8" s="643"/>
      <c r="CZ8" s="644">
        <v>23.3</v>
      </c>
      <c r="DA8" s="644"/>
      <c r="DB8" s="644"/>
      <c r="DC8" s="644"/>
      <c r="DD8" s="650" t="s">
        <v>230</v>
      </c>
      <c r="DE8" s="642"/>
      <c r="DF8" s="642"/>
      <c r="DG8" s="642"/>
      <c r="DH8" s="642"/>
      <c r="DI8" s="642"/>
      <c r="DJ8" s="642"/>
      <c r="DK8" s="642"/>
      <c r="DL8" s="642"/>
      <c r="DM8" s="642"/>
      <c r="DN8" s="642"/>
      <c r="DO8" s="642"/>
      <c r="DP8" s="643"/>
      <c r="DQ8" s="650">
        <v>868627</v>
      </c>
      <c r="DR8" s="642"/>
      <c r="DS8" s="642"/>
      <c r="DT8" s="642"/>
      <c r="DU8" s="642"/>
      <c r="DV8" s="642"/>
      <c r="DW8" s="642"/>
      <c r="DX8" s="642"/>
      <c r="DY8" s="642"/>
      <c r="DZ8" s="642"/>
      <c r="EA8" s="642"/>
      <c r="EB8" s="642"/>
      <c r="EC8" s="651"/>
    </row>
    <row r="9" spans="2:143" ht="11.25" customHeight="1" x14ac:dyDescent="0.15">
      <c r="B9" s="638" t="s">
        <v>243</v>
      </c>
      <c r="C9" s="639"/>
      <c r="D9" s="639"/>
      <c r="E9" s="639"/>
      <c r="F9" s="639"/>
      <c r="G9" s="639"/>
      <c r="H9" s="639"/>
      <c r="I9" s="639"/>
      <c r="J9" s="639"/>
      <c r="K9" s="639"/>
      <c r="L9" s="639"/>
      <c r="M9" s="639"/>
      <c r="N9" s="639"/>
      <c r="O9" s="639"/>
      <c r="P9" s="639"/>
      <c r="Q9" s="640"/>
      <c r="R9" s="641">
        <v>1311</v>
      </c>
      <c r="S9" s="642"/>
      <c r="T9" s="642"/>
      <c r="U9" s="642"/>
      <c r="V9" s="642"/>
      <c r="W9" s="642"/>
      <c r="X9" s="642"/>
      <c r="Y9" s="643"/>
      <c r="Z9" s="644">
        <v>0</v>
      </c>
      <c r="AA9" s="644"/>
      <c r="AB9" s="644"/>
      <c r="AC9" s="644"/>
      <c r="AD9" s="645">
        <v>1311</v>
      </c>
      <c r="AE9" s="645"/>
      <c r="AF9" s="645"/>
      <c r="AG9" s="645"/>
      <c r="AH9" s="645"/>
      <c r="AI9" s="645"/>
      <c r="AJ9" s="645"/>
      <c r="AK9" s="645"/>
      <c r="AL9" s="646">
        <v>0</v>
      </c>
      <c r="AM9" s="647"/>
      <c r="AN9" s="647"/>
      <c r="AO9" s="648"/>
      <c r="AP9" s="638" t="s">
        <v>244</v>
      </c>
      <c r="AQ9" s="639"/>
      <c r="AR9" s="639"/>
      <c r="AS9" s="639"/>
      <c r="AT9" s="639"/>
      <c r="AU9" s="639"/>
      <c r="AV9" s="639"/>
      <c r="AW9" s="639"/>
      <c r="AX9" s="639"/>
      <c r="AY9" s="639"/>
      <c r="AZ9" s="639"/>
      <c r="BA9" s="639"/>
      <c r="BB9" s="639"/>
      <c r="BC9" s="639"/>
      <c r="BD9" s="639"/>
      <c r="BE9" s="639"/>
      <c r="BF9" s="640"/>
      <c r="BG9" s="641">
        <v>345864</v>
      </c>
      <c r="BH9" s="642"/>
      <c r="BI9" s="642"/>
      <c r="BJ9" s="642"/>
      <c r="BK9" s="642"/>
      <c r="BL9" s="642"/>
      <c r="BM9" s="642"/>
      <c r="BN9" s="643"/>
      <c r="BO9" s="644">
        <v>45.4</v>
      </c>
      <c r="BP9" s="644"/>
      <c r="BQ9" s="644"/>
      <c r="BR9" s="644"/>
      <c r="BS9" s="650" t="s">
        <v>174</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491925</v>
      </c>
      <c r="CS9" s="642"/>
      <c r="CT9" s="642"/>
      <c r="CU9" s="642"/>
      <c r="CV9" s="642"/>
      <c r="CW9" s="642"/>
      <c r="CX9" s="642"/>
      <c r="CY9" s="643"/>
      <c r="CZ9" s="644">
        <v>8.5</v>
      </c>
      <c r="DA9" s="644"/>
      <c r="DB9" s="644"/>
      <c r="DC9" s="644"/>
      <c r="DD9" s="650">
        <v>6464</v>
      </c>
      <c r="DE9" s="642"/>
      <c r="DF9" s="642"/>
      <c r="DG9" s="642"/>
      <c r="DH9" s="642"/>
      <c r="DI9" s="642"/>
      <c r="DJ9" s="642"/>
      <c r="DK9" s="642"/>
      <c r="DL9" s="642"/>
      <c r="DM9" s="642"/>
      <c r="DN9" s="642"/>
      <c r="DO9" s="642"/>
      <c r="DP9" s="643"/>
      <c r="DQ9" s="650">
        <v>473697</v>
      </c>
      <c r="DR9" s="642"/>
      <c r="DS9" s="642"/>
      <c r="DT9" s="642"/>
      <c r="DU9" s="642"/>
      <c r="DV9" s="642"/>
      <c r="DW9" s="642"/>
      <c r="DX9" s="642"/>
      <c r="DY9" s="642"/>
      <c r="DZ9" s="642"/>
      <c r="EA9" s="642"/>
      <c r="EB9" s="642"/>
      <c r="EC9" s="651"/>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174</v>
      </c>
      <c r="S10" s="642"/>
      <c r="T10" s="642"/>
      <c r="U10" s="642"/>
      <c r="V10" s="642"/>
      <c r="W10" s="642"/>
      <c r="X10" s="642"/>
      <c r="Y10" s="643"/>
      <c r="Z10" s="644" t="s">
        <v>174</v>
      </c>
      <c r="AA10" s="644"/>
      <c r="AB10" s="644"/>
      <c r="AC10" s="644"/>
      <c r="AD10" s="645" t="s">
        <v>174</v>
      </c>
      <c r="AE10" s="645"/>
      <c r="AF10" s="645"/>
      <c r="AG10" s="645"/>
      <c r="AH10" s="645"/>
      <c r="AI10" s="645"/>
      <c r="AJ10" s="645"/>
      <c r="AK10" s="645"/>
      <c r="AL10" s="646" t="s">
        <v>230</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19569</v>
      </c>
      <c r="BH10" s="642"/>
      <c r="BI10" s="642"/>
      <c r="BJ10" s="642"/>
      <c r="BK10" s="642"/>
      <c r="BL10" s="642"/>
      <c r="BM10" s="642"/>
      <c r="BN10" s="643"/>
      <c r="BO10" s="644">
        <v>2.6</v>
      </c>
      <c r="BP10" s="644"/>
      <c r="BQ10" s="644"/>
      <c r="BR10" s="644"/>
      <c r="BS10" s="650" t="s">
        <v>230</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t="s">
        <v>230</v>
      </c>
      <c r="CS10" s="642"/>
      <c r="CT10" s="642"/>
      <c r="CU10" s="642"/>
      <c r="CV10" s="642"/>
      <c r="CW10" s="642"/>
      <c r="CX10" s="642"/>
      <c r="CY10" s="643"/>
      <c r="CZ10" s="644" t="s">
        <v>175</v>
      </c>
      <c r="DA10" s="644"/>
      <c r="DB10" s="644"/>
      <c r="DC10" s="644"/>
      <c r="DD10" s="650" t="s">
        <v>174</v>
      </c>
      <c r="DE10" s="642"/>
      <c r="DF10" s="642"/>
      <c r="DG10" s="642"/>
      <c r="DH10" s="642"/>
      <c r="DI10" s="642"/>
      <c r="DJ10" s="642"/>
      <c r="DK10" s="642"/>
      <c r="DL10" s="642"/>
      <c r="DM10" s="642"/>
      <c r="DN10" s="642"/>
      <c r="DO10" s="642"/>
      <c r="DP10" s="643"/>
      <c r="DQ10" s="650" t="s">
        <v>174</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174</v>
      </c>
      <c r="S11" s="642"/>
      <c r="T11" s="642"/>
      <c r="U11" s="642"/>
      <c r="V11" s="642"/>
      <c r="W11" s="642"/>
      <c r="X11" s="642"/>
      <c r="Y11" s="643"/>
      <c r="Z11" s="644" t="s">
        <v>230</v>
      </c>
      <c r="AA11" s="644"/>
      <c r="AB11" s="644"/>
      <c r="AC11" s="644"/>
      <c r="AD11" s="645" t="s">
        <v>230</v>
      </c>
      <c r="AE11" s="645"/>
      <c r="AF11" s="645"/>
      <c r="AG11" s="645"/>
      <c r="AH11" s="645"/>
      <c r="AI11" s="645"/>
      <c r="AJ11" s="645"/>
      <c r="AK11" s="645"/>
      <c r="AL11" s="646" t="s">
        <v>174</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16709</v>
      </c>
      <c r="BH11" s="642"/>
      <c r="BI11" s="642"/>
      <c r="BJ11" s="642"/>
      <c r="BK11" s="642"/>
      <c r="BL11" s="642"/>
      <c r="BM11" s="642"/>
      <c r="BN11" s="643"/>
      <c r="BO11" s="644">
        <v>2.2000000000000002</v>
      </c>
      <c r="BP11" s="644"/>
      <c r="BQ11" s="644"/>
      <c r="BR11" s="644"/>
      <c r="BS11" s="650" t="s">
        <v>230</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849056</v>
      </c>
      <c r="CS11" s="642"/>
      <c r="CT11" s="642"/>
      <c r="CU11" s="642"/>
      <c r="CV11" s="642"/>
      <c r="CW11" s="642"/>
      <c r="CX11" s="642"/>
      <c r="CY11" s="643"/>
      <c r="CZ11" s="644">
        <v>14.7</v>
      </c>
      <c r="DA11" s="644"/>
      <c r="DB11" s="644"/>
      <c r="DC11" s="644"/>
      <c r="DD11" s="650">
        <v>232073</v>
      </c>
      <c r="DE11" s="642"/>
      <c r="DF11" s="642"/>
      <c r="DG11" s="642"/>
      <c r="DH11" s="642"/>
      <c r="DI11" s="642"/>
      <c r="DJ11" s="642"/>
      <c r="DK11" s="642"/>
      <c r="DL11" s="642"/>
      <c r="DM11" s="642"/>
      <c r="DN11" s="642"/>
      <c r="DO11" s="642"/>
      <c r="DP11" s="643"/>
      <c r="DQ11" s="650">
        <v>447247</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135487</v>
      </c>
      <c r="S12" s="642"/>
      <c r="T12" s="642"/>
      <c r="U12" s="642"/>
      <c r="V12" s="642"/>
      <c r="W12" s="642"/>
      <c r="X12" s="642"/>
      <c r="Y12" s="643"/>
      <c r="Z12" s="644">
        <v>2.2000000000000002</v>
      </c>
      <c r="AA12" s="644"/>
      <c r="AB12" s="644"/>
      <c r="AC12" s="644"/>
      <c r="AD12" s="645">
        <v>135487</v>
      </c>
      <c r="AE12" s="645"/>
      <c r="AF12" s="645"/>
      <c r="AG12" s="645"/>
      <c r="AH12" s="645"/>
      <c r="AI12" s="645"/>
      <c r="AJ12" s="645"/>
      <c r="AK12" s="645"/>
      <c r="AL12" s="646">
        <v>4.3</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278019</v>
      </c>
      <c r="BH12" s="642"/>
      <c r="BI12" s="642"/>
      <c r="BJ12" s="642"/>
      <c r="BK12" s="642"/>
      <c r="BL12" s="642"/>
      <c r="BM12" s="642"/>
      <c r="BN12" s="643"/>
      <c r="BO12" s="644">
        <v>36.5</v>
      </c>
      <c r="BP12" s="644"/>
      <c r="BQ12" s="644"/>
      <c r="BR12" s="644"/>
      <c r="BS12" s="650" t="s">
        <v>230</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194761</v>
      </c>
      <c r="CS12" s="642"/>
      <c r="CT12" s="642"/>
      <c r="CU12" s="642"/>
      <c r="CV12" s="642"/>
      <c r="CW12" s="642"/>
      <c r="CX12" s="642"/>
      <c r="CY12" s="643"/>
      <c r="CZ12" s="644">
        <v>3.4</v>
      </c>
      <c r="DA12" s="644"/>
      <c r="DB12" s="644"/>
      <c r="DC12" s="644"/>
      <c r="DD12" s="650">
        <v>93427</v>
      </c>
      <c r="DE12" s="642"/>
      <c r="DF12" s="642"/>
      <c r="DG12" s="642"/>
      <c r="DH12" s="642"/>
      <c r="DI12" s="642"/>
      <c r="DJ12" s="642"/>
      <c r="DK12" s="642"/>
      <c r="DL12" s="642"/>
      <c r="DM12" s="642"/>
      <c r="DN12" s="642"/>
      <c r="DO12" s="642"/>
      <c r="DP12" s="643"/>
      <c r="DQ12" s="650">
        <v>19410</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t="s">
        <v>174</v>
      </c>
      <c r="S13" s="642"/>
      <c r="T13" s="642"/>
      <c r="U13" s="642"/>
      <c r="V13" s="642"/>
      <c r="W13" s="642"/>
      <c r="X13" s="642"/>
      <c r="Y13" s="643"/>
      <c r="Z13" s="644" t="s">
        <v>174</v>
      </c>
      <c r="AA13" s="644"/>
      <c r="AB13" s="644"/>
      <c r="AC13" s="644"/>
      <c r="AD13" s="645" t="s">
        <v>174</v>
      </c>
      <c r="AE13" s="645"/>
      <c r="AF13" s="645"/>
      <c r="AG13" s="645"/>
      <c r="AH13" s="645"/>
      <c r="AI13" s="645"/>
      <c r="AJ13" s="645"/>
      <c r="AK13" s="645"/>
      <c r="AL13" s="646" t="s">
        <v>230</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275275</v>
      </c>
      <c r="BH13" s="642"/>
      <c r="BI13" s="642"/>
      <c r="BJ13" s="642"/>
      <c r="BK13" s="642"/>
      <c r="BL13" s="642"/>
      <c r="BM13" s="642"/>
      <c r="BN13" s="643"/>
      <c r="BO13" s="644">
        <v>36.200000000000003</v>
      </c>
      <c r="BP13" s="644"/>
      <c r="BQ13" s="644"/>
      <c r="BR13" s="644"/>
      <c r="BS13" s="650" t="s">
        <v>174</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351363</v>
      </c>
      <c r="CS13" s="642"/>
      <c r="CT13" s="642"/>
      <c r="CU13" s="642"/>
      <c r="CV13" s="642"/>
      <c r="CW13" s="642"/>
      <c r="CX13" s="642"/>
      <c r="CY13" s="643"/>
      <c r="CZ13" s="644">
        <v>6.1</v>
      </c>
      <c r="DA13" s="644"/>
      <c r="DB13" s="644"/>
      <c r="DC13" s="644"/>
      <c r="DD13" s="650">
        <v>206205</v>
      </c>
      <c r="DE13" s="642"/>
      <c r="DF13" s="642"/>
      <c r="DG13" s="642"/>
      <c r="DH13" s="642"/>
      <c r="DI13" s="642"/>
      <c r="DJ13" s="642"/>
      <c r="DK13" s="642"/>
      <c r="DL13" s="642"/>
      <c r="DM13" s="642"/>
      <c r="DN13" s="642"/>
      <c r="DO13" s="642"/>
      <c r="DP13" s="643"/>
      <c r="DQ13" s="650">
        <v>149711</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174</v>
      </c>
      <c r="S14" s="642"/>
      <c r="T14" s="642"/>
      <c r="U14" s="642"/>
      <c r="V14" s="642"/>
      <c r="W14" s="642"/>
      <c r="X14" s="642"/>
      <c r="Y14" s="643"/>
      <c r="Z14" s="644" t="s">
        <v>230</v>
      </c>
      <c r="AA14" s="644"/>
      <c r="AB14" s="644"/>
      <c r="AC14" s="644"/>
      <c r="AD14" s="645" t="s">
        <v>230</v>
      </c>
      <c r="AE14" s="645"/>
      <c r="AF14" s="645"/>
      <c r="AG14" s="645"/>
      <c r="AH14" s="645"/>
      <c r="AI14" s="645"/>
      <c r="AJ14" s="645"/>
      <c r="AK14" s="645"/>
      <c r="AL14" s="646" t="s">
        <v>174</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28161</v>
      </c>
      <c r="BH14" s="642"/>
      <c r="BI14" s="642"/>
      <c r="BJ14" s="642"/>
      <c r="BK14" s="642"/>
      <c r="BL14" s="642"/>
      <c r="BM14" s="642"/>
      <c r="BN14" s="643"/>
      <c r="BO14" s="644">
        <v>3.7</v>
      </c>
      <c r="BP14" s="644"/>
      <c r="BQ14" s="644"/>
      <c r="BR14" s="644"/>
      <c r="BS14" s="650" t="s">
        <v>174</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207121</v>
      </c>
      <c r="CS14" s="642"/>
      <c r="CT14" s="642"/>
      <c r="CU14" s="642"/>
      <c r="CV14" s="642"/>
      <c r="CW14" s="642"/>
      <c r="CX14" s="642"/>
      <c r="CY14" s="643"/>
      <c r="CZ14" s="644">
        <v>3.6</v>
      </c>
      <c r="DA14" s="644"/>
      <c r="DB14" s="644"/>
      <c r="DC14" s="644"/>
      <c r="DD14" s="650">
        <v>36066</v>
      </c>
      <c r="DE14" s="642"/>
      <c r="DF14" s="642"/>
      <c r="DG14" s="642"/>
      <c r="DH14" s="642"/>
      <c r="DI14" s="642"/>
      <c r="DJ14" s="642"/>
      <c r="DK14" s="642"/>
      <c r="DL14" s="642"/>
      <c r="DM14" s="642"/>
      <c r="DN14" s="642"/>
      <c r="DO14" s="642"/>
      <c r="DP14" s="643"/>
      <c r="DQ14" s="650">
        <v>168875</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18181</v>
      </c>
      <c r="S15" s="642"/>
      <c r="T15" s="642"/>
      <c r="U15" s="642"/>
      <c r="V15" s="642"/>
      <c r="W15" s="642"/>
      <c r="X15" s="642"/>
      <c r="Y15" s="643"/>
      <c r="Z15" s="644">
        <v>0.3</v>
      </c>
      <c r="AA15" s="644"/>
      <c r="AB15" s="644"/>
      <c r="AC15" s="644"/>
      <c r="AD15" s="645">
        <v>18181</v>
      </c>
      <c r="AE15" s="645"/>
      <c r="AF15" s="645"/>
      <c r="AG15" s="645"/>
      <c r="AH15" s="645"/>
      <c r="AI15" s="645"/>
      <c r="AJ15" s="645"/>
      <c r="AK15" s="645"/>
      <c r="AL15" s="646">
        <v>0.6</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46964</v>
      </c>
      <c r="BH15" s="642"/>
      <c r="BI15" s="642"/>
      <c r="BJ15" s="642"/>
      <c r="BK15" s="642"/>
      <c r="BL15" s="642"/>
      <c r="BM15" s="642"/>
      <c r="BN15" s="643"/>
      <c r="BO15" s="644">
        <v>6.2</v>
      </c>
      <c r="BP15" s="644"/>
      <c r="BQ15" s="644"/>
      <c r="BR15" s="644"/>
      <c r="BS15" s="650" t="s">
        <v>230</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356541</v>
      </c>
      <c r="CS15" s="642"/>
      <c r="CT15" s="642"/>
      <c r="CU15" s="642"/>
      <c r="CV15" s="642"/>
      <c r="CW15" s="642"/>
      <c r="CX15" s="642"/>
      <c r="CY15" s="643"/>
      <c r="CZ15" s="644">
        <v>6.2</v>
      </c>
      <c r="DA15" s="644"/>
      <c r="DB15" s="644"/>
      <c r="DC15" s="644"/>
      <c r="DD15" s="650">
        <v>14623</v>
      </c>
      <c r="DE15" s="642"/>
      <c r="DF15" s="642"/>
      <c r="DG15" s="642"/>
      <c r="DH15" s="642"/>
      <c r="DI15" s="642"/>
      <c r="DJ15" s="642"/>
      <c r="DK15" s="642"/>
      <c r="DL15" s="642"/>
      <c r="DM15" s="642"/>
      <c r="DN15" s="642"/>
      <c r="DO15" s="642"/>
      <c r="DP15" s="643"/>
      <c r="DQ15" s="650">
        <v>262545</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230</v>
      </c>
      <c r="S16" s="642"/>
      <c r="T16" s="642"/>
      <c r="U16" s="642"/>
      <c r="V16" s="642"/>
      <c r="W16" s="642"/>
      <c r="X16" s="642"/>
      <c r="Y16" s="643"/>
      <c r="Z16" s="644" t="s">
        <v>174</v>
      </c>
      <c r="AA16" s="644"/>
      <c r="AB16" s="644"/>
      <c r="AC16" s="644"/>
      <c r="AD16" s="645" t="s">
        <v>174</v>
      </c>
      <c r="AE16" s="645"/>
      <c r="AF16" s="645"/>
      <c r="AG16" s="645"/>
      <c r="AH16" s="645"/>
      <c r="AI16" s="645"/>
      <c r="AJ16" s="645"/>
      <c r="AK16" s="645"/>
      <c r="AL16" s="646" t="s">
        <v>174</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230</v>
      </c>
      <c r="BH16" s="642"/>
      <c r="BI16" s="642"/>
      <c r="BJ16" s="642"/>
      <c r="BK16" s="642"/>
      <c r="BL16" s="642"/>
      <c r="BM16" s="642"/>
      <c r="BN16" s="643"/>
      <c r="BO16" s="644" t="s">
        <v>230</v>
      </c>
      <c r="BP16" s="644"/>
      <c r="BQ16" s="644"/>
      <c r="BR16" s="644"/>
      <c r="BS16" s="650" t="s">
        <v>230</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598879</v>
      </c>
      <c r="CS16" s="642"/>
      <c r="CT16" s="642"/>
      <c r="CU16" s="642"/>
      <c r="CV16" s="642"/>
      <c r="CW16" s="642"/>
      <c r="CX16" s="642"/>
      <c r="CY16" s="643"/>
      <c r="CZ16" s="644">
        <v>10.4</v>
      </c>
      <c r="DA16" s="644"/>
      <c r="DB16" s="644"/>
      <c r="DC16" s="644"/>
      <c r="DD16" s="650" t="s">
        <v>174</v>
      </c>
      <c r="DE16" s="642"/>
      <c r="DF16" s="642"/>
      <c r="DG16" s="642"/>
      <c r="DH16" s="642"/>
      <c r="DI16" s="642"/>
      <c r="DJ16" s="642"/>
      <c r="DK16" s="642"/>
      <c r="DL16" s="642"/>
      <c r="DM16" s="642"/>
      <c r="DN16" s="642"/>
      <c r="DO16" s="642"/>
      <c r="DP16" s="643"/>
      <c r="DQ16" s="650">
        <v>43367</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757</v>
      </c>
      <c r="S17" s="642"/>
      <c r="T17" s="642"/>
      <c r="U17" s="642"/>
      <c r="V17" s="642"/>
      <c r="W17" s="642"/>
      <c r="X17" s="642"/>
      <c r="Y17" s="643"/>
      <c r="Z17" s="644">
        <v>0</v>
      </c>
      <c r="AA17" s="644"/>
      <c r="AB17" s="644"/>
      <c r="AC17" s="644"/>
      <c r="AD17" s="645">
        <v>757</v>
      </c>
      <c r="AE17" s="645"/>
      <c r="AF17" s="645"/>
      <c r="AG17" s="645"/>
      <c r="AH17" s="645"/>
      <c r="AI17" s="645"/>
      <c r="AJ17" s="645"/>
      <c r="AK17" s="645"/>
      <c r="AL17" s="646">
        <v>0</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230</v>
      </c>
      <c r="BH17" s="642"/>
      <c r="BI17" s="642"/>
      <c r="BJ17" s="642"/>
      <c r="BK17" s="642"/>
      <c r="BL17" s="642"/>
      <c r="BM17" s="642"/>
      <c r="BN17" s="643"/>
      <c r="BO17" s="644" t="s">
        <v>230</v>
      </c>
      <c r="BP17" s="644"/>
      <c r="BQ17" s="644"/>
      <c r="BR17" s="644"/>
      <c r="BS17" s="650" t="s">
        <v>230</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472636</v>
      </c>
      <c r="CS17" s="642"/>
      <c r="CT17" s="642"/>
      <c r="CU17" s="642"/>
      <c r="CV17" s="642"/>
      <c r="CW17" s="642"/>
      <c r="CX17" s="642"/>
      <c r="CY17" s="643"/>
      <c r="CZ17" s="644">
        <v>8.1999999999999993</v>
      </c>
      <c r="DA17" s="644"/>
      <c r="DB17" s="644"/>
      <c r="DC17" s="644"/>
      <c r="DD17" s="650" t="s">
        <v>230</v>
      </c>
      <c r="DE17" s="642"/>
      <c r="DF17" s="642"/>
      <c r="DG17" s="642"/>
      <c r="DH17" s="642"/>
      <c r="DI17" s="642"/>
      <c r="DJ17" s="642"/>
      <c r="DK17" s="642"/>
      <c r="DL17" s="642"/>
      <c r="DM17" s="642"/>
      <c r="DN17" s="642"/>
      <c r="DO17" s="642"/>
      <c r="DP17" s="643"/>
      <c r="DQ17" s="650">
        <v>466850</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2402629</v>
      </c>
      <c r="S18" s="642"/>
      <c r="T18" s="642"/>
      <c r="U18" s="642"/>
      <c r="V18" s="642"/>
      <c r="W18" s="642"/>
      <c r="X18" s="642"/>
      <c r="Y18" s="643"/>
      <c r="Z18" s="644">
        <v>39.5</v>
      </c>
      <c r="AA18" s="644"/>
      <c r="AB18" s="644"/>
      <c r="AC18" s="644"/>
      <c r="AD18" s="645">
        <v>2122396</v>
      </c>
      <c r="AE18" s="645"/>
      <c r="AF18" s="645"/>
      <c r="AG18" s="645"/>
      <c r="AH18" s="645"/>
      <c r="AI18" s="645"/>
      <c r="AJ18" s="645"/>
      <c r="AK18" s="645"/>
      <c r="AL18" s="646">
        <v>67.2</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230</v>
      </c>
      <c r="BH18" s="642"/>
      <c r="BI18" s="642"/>
      <c r="BJ18" s="642"/>
      <c r="BK18" s="642"/>
      <c r="BL18" s="642"/>
      <c r="BM18" s="642"/>
      <c r="BN18" s="643"/>
      <c r="BO18" s="644" t="s">
        <v>230</v>
      </c>
      <c r="BP18" s="644"/>
      <c r="BQ18" s="644"/>
      <c r="BR18" s="644"/>
      <c r="BS18" s="650" t="s">
        <v>230</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174</v>
      </c>
      <c r="CS18" s="642"/>
      <c r="CT18" s="642"/>
      <c r="CU18" s="642"/>
      <c r="CV18" s="642"/>
      <c r="CW18" s="642"/>
      <c r="CX18" s="642"/>
      <c r="CY18" s="643"/>
      <c r="CZ18" s="644" t="s">
        <v>230</v>
      </c>
      <c r="DA18" s="644"/>
      <c r="DB18" s="644"/>
      <c r="DC18" s="644"/>
      <c r="DD18" s="650" t="s">
        <v>230</v>
      </c>
      <c r="DE18" s="642"/>
      <c r="DF18" s="642"/>
      <c r="DG18" s="642"/>
      <c r="DH18" s="642"/>
      <c r="DI18" s="642"/>
      <c r="DJ18" s="642"/>
      <c r="DK18" s="642"/>
      <c r="DL18" s="642"/>
      <c r="DM18" s="642"/>
      <c r="DN18" s="642"/>
      <c r="DO18" s="642"/>
      <c r="DP18" s="643"/>
      <c r="DQ18" s="650" t="s">
        <v>174</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2122396</v>
      </c>
      <c r="S19" s="642"/>
      <c r="T19" s="642"/>
      <c r="U19" s="642"/>
      <c r="V19" s="642"/>
      <c r="W19" s="642"/>
      <c r="X19" s="642"/>
      <c r="Y19" s="643"/>
      <c r="Z19" s="644">
        <v>34.9</v>
      </c>
      <c r="AA19" s="644"/>
      <c r="AB19" s="644"/>
      <c r="AC19" s="644"/>
      <c r="AD19" s="645">
        <v>2122396</v>
      </c>
      <c r="AE19" s="645"/>
      <c r="AF19" s="645"/>
      <c r="AG19" s="645"/>
      <c r="AH19" s="645"/>
      <c r="AI19" s="645"/>
      <c r="AJ19" s="645"/>
      <c r="AK19" s="645"/>
      <c r="AL19" s="646">
        <v>67.2</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14563</v>
      </c>
      <c r="BH19" s="642"/>
      <c r="BI19" s="642"/>
      <c r="BJ19" s="642"/>
      <c r="BK19" s="642"/>
      <c r="BL19" s="642"/>
      <c r="BM19" s="642"/>
      <c r="BN19" s="643"/>
      <c r="BO19" s="644">
        <v>1.9</v>
      </c>
      <c r="BP19" s="644"/>
      <c r="BQ19" s="644"/>
      <c r="BR19" s="644"/>
      <c r="BS19" s="650" t="s">
        <v>174</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174</v>
      </c>
      <c r="CS19" s="642"/>
      <c r="CT19" s="642"/>
      <c r="CU19" s="642"/>
      <c r="CV19" s="642"/>
      <c r="CW19" s="642"/>
      <c r="CX19" s="642"/>
      <c r="CY19" s="643"/>
      <c r="CZ19" s="644" t="s">
        <v>174</v>
      </c>
      <c r="DA19" s="644"/>
      <c r="DB19" s="644"/>
      <c r="DC19" s="644"/>
      <c r="DD19" s="650" t="s">
        <v>174</v>
      </c>
      <c r="DE19" s="642"/>
      <c r="DF19" s="642"/>
      <c r="DG19" s="642"/>
      <c r="DH19" s="642"/>
      <c r="DI19" s="642"/>
      <c r="DJ19" s="642"/>
      <c r="DK19" s="642"/>
      <c r="DL19" s="642"/>
      <c r="DM19" s="642"/>
      <c r="DN19" s="642"/>
      <c r="DO19" s="642"/>
      <c r="DP19" s="643"/>
      <c r="DQ19" s="650" t="s">
        <v>174</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280233</v>
      </c>
      <c r="S20" s="642"/>
      <c r="T20" s="642"/>
      <c r="U20" s="642"/>
      <c r="V20" s="642"/>
      <c r="W20" s="642"/>
      <c r="X20" s="642"/>
      <c r="Y20" s="643"/>
      <c r="Z20" s="644">
        <v>4.5999999999999996</v>
      </c>
      <c r="AA20" s="644"/>
      <c r="AB20" s="644"/>
      <c r="AC20" s="644"/>
      <c r="AD20" s="645" t="s">
        <v>174</v>
      </c>
      <c r="AE20" s="645"/>
      <c r="AF20" s="645"/>
      <c r="AG20" s="645"/>
      <c r="AH20" s="645"/>
      <c r="AI20" s="645"/>
      <c r="AJ20" s="645"/>
      <c r="AK20" s="645"/>
      <c r="AL20" s="646" t="s">
        <v>230</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14563</v>
      </c>
      <c r="BH20" s="642"/>
      <c r="BI20" s="642"/>
      <c r="BJ20" s="642"/>
      <c r="BK20" s="642"/>
      <c r="BL20" s="642"/>
      <c r="BM20" s="642"/>
      <c r="BN20" s="643"/>
      <c r="BO20" s="644">
        <v>1.9</v>
      </c>
      <c r="BP20" s="644"/>
      <c r="BQ20" s="644"/>
      <c r="BR20" s="644"/>
      <c r="BS20" s="650" t="s">
        <v>230</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5762357</v>
      </c>
      <c r="CS20" s="642"/>
      <c r="CT20" s="642"/>
      <c r="CU20" s="642"/>
      <c r="CV20" s="642"/>
      <c r="CW20" s="642"/>
      <c r="CX20" s="642"/>
      <c r="CY20" s="643"/>
      <c r="CZ20" s="644">
        <v>100</v>
      </c>
      <c r="DA20" s="644"/>
      <c r="DB20" s="644"/>
      <c r="DC20" s="644"/>
      <c r="DD20" s="650">
        <v>646673</v>
      </c>
      <c r="DE20" s="642"/>
      <c r="DF20" s="642"/>
      <c r="DG20" s="642"/>
      <c r="DH20" s="642"/>
      <c r="DI20" s="642"/>
      <c r="DJ20" s="642"/>
      <c r="DK20" s="642"/>
      <c r="DL20" s="642"/>
      <c r="DM20" s="642"/>
      <c r="DN20" s="642"/>
      <c r="DO20" s="642"/>
      <c r="DP20" s="643"/>
      <c r="DQ20" s="650">
        <v>3628242</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t="s">
        <v>230</v>
      </c>
      <c r="S21" s="642"/>
      <c r="T21" s="642"/>
      <c r="U21" s="642"/>
      <c r="V21" s="642"/>
      <c r="W21" s="642"/>
      <c r="X21" s="642"/>
      <c r="Y21" s="643"/>
      <c r="Z21" s="644" t="s">
        <v>174</v>
      </c>
      <c r="AA21" s="644"/>
      <c r="AB21" s="644"/>
      <c r="AC21" s="644"/>
      <c r="AD21" s="645" t="s">
        <v>230</v>
      </c>
      <c r="AE21" s="645"/>
      <c r="AF21" s="645"/>
      <c r="AG21" s="645"/>
      <c r="AH21" s="645"/>
      <c r="AI21" s="645"/>
      <c r="AJ21" s="645"/>
      <c r="AK21" s="645"/>
      <c r="AL21" s="646" t="s">
        <v>230</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14563</v>
      </c>
      <c r="BH21" s="642"/>
      <c r="BI21" s="642"/>
      <c r="BJ21" s="642"/>
      <c r="BK21" s="642"/>
      <c r="BL21" s="642"/>
      <c r="BM21" s="642"/>
      <c r="BN21" s="643"/>
      <c r="BO21" s="644">
        <v>1.9</v>
      </c>
      <c r="BP21" s="644"/>
      <c r="BQ21" s="644"/>
      <c r="BR21" s="644"/>
      <c r="BS21" s="650" t="s">
        <v>230</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3398799</v>
      </c>
      <c r="S22" s="642"/>
      <c r="T22" s="642"/>
      <c r="U22" s="642"/>
      <c r="V22" s="642"/>
      <c r="W22" s="642"/>
      <c r="X22" s="642"/>
      <c r="Y22" s="643"/>
      <c r="Z22" s="644">
        <v>55.9</v>
      </c>
      <c r="AA22" s="644"/>
      <c r="AB22" s="644"/>
      <c r="AC22" s="644"/>
      <c r="AD22" s="645">
        <v>3118566</v>
      </c>
      <c r="AE22" s="645"/>
      <c r="AF22" s="645"/>
      <c r="AG22" s="645"/>
      <c r="AH22" s="645"/>
      <c r="AI22" s="645"/>
      <c r="AJ22" s="645"/>
      <c r="AK22" s="645"/>
      <c r="AL22" s="646">
        <v>98.7</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174</v>
      </c>
      <c r="BH22" s="642"/>
      <c r="BI22" s="642"/>
      <c r="BJ22" s="642"/>
      <c r="BK22" s="642"/>
      <c r="BL22" s="642"/>
      <c r="BM22" s="642"/>
      <c r="BN22" s="643"/>
      <c r="BO22" s="644" t="s">
        <v>230</v>
      </c>
      <c r="BP22" s="644"/>
      <c r="BQ22" s="644"/>
      <c r="BR22" s="644"/>
      <c r="BS22" s="650" t="s">
        <v>230</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v>839</v>
      </c>
      <c r="S23" s="642"/>
      <c r="T23" s="642"/>
      <c r="U23" s="642"/>
      <c r="V23" s="642"/>
      <c r="W23" s="642"/>
      <c r="X23" s="642"/>
      <c r="Y23" s="643"/>
      <c r="Z23" s="644">
        <v>0</v>
      </c>
      <c r="AA23" s="644"/>
      <c r="AB23" s="644"/>
      <c r="AC23" s="644"/>
      <c r="AD23" s="645">
        <v>839</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t="s">
        <v>174</v>
      </c>
      <c r="BH23" s="642"/>
      <c r="BI23" s="642"/>
      <c r="BJ23" s="642"/>
      <c r="BK23" s="642"/>
      <c r="BL23" s="642"/>
      <c r="BM23" s="642"/>
      <c r="BN23" s="643"/>
      <c r="BO23" s="644" t="s">
        <v>174</v>
      </c>
      <c r="BP23" s="644"/>
      <c r="BQ23" s="644"/>
      <c r="BR23" s="644"/>
      <c r="BS23" s="650" t="s">
        <v>230</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3" t="s">
        <v>289</v>
      </c>
      <c r="DM23" s="674"/>
      <c r="DN23" s="674"/>
      <c r="DO23" s="674"/>
      <c r="DP23" s="674"/>
      <c r="DQ23" s="674"/>
      <c r="DR23" s="674"/>
      <c r="DS23" s="674"/>
      <c r="DT23" s="674"/>
      <c r="DU23" s="674"/>
      <c r="DV23" s="675"/>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12114</v>
      </c>
      <c r="S24" s="642"/>
      <c r="T24" s="642"/>
      <c r="U24" s="642"/>
      <c r="V24" s="642"/>
      <c r="W24" s="642"/>
      <c r="X24" s="642"/>
      <c r="Y24" s="643"/>
      <c r="Z24" s="644">
        <v>0.2</v>
      </c>
      <c r="AA24" s="644"/>
      <c r="AB24" s="644"/>
      <c r="AC24" s="644"/>
      <c r="AD24" s="645" t="s">
        <v>230</v>
      </c>
      <c r="AE24" s="645"/>
      <c r="AF24" s="645"/>
      <c r="AG24" s="645"/>
      <c r="AH24" s="645"/>
      <c r="AI24" s="645"/>
      <c r="AJ24" s="645"/>
      <c r="AK24" s="645"/>
      <c r="AL24" s="646" t="s">
        <v>174</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174</v>
      </c>
      <c r="BH24" s="642"/>
      <c r="BI24" s="642"/>
      <c r="BJ24" s="642"/>
      <c r="BK24" s="642"/>
      <c r="BL24" s="642"/>
      <c r="BM24" s="642"/>
      <c r="BN24" s="643"/>
      <c r="BO24" s="644" t="s">
        <v>174</v>
      </c>
      <c r="BP24" s="644"/>
      <c r="BQ24" s="644"/>
      <c r="BR24" s="644"/>
      <c r="BS24" s="650" t="s">
        <v>174</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1979439</v>
      </c>
      <c r="CS24" s="631"/>
      <c r="CT24" s="631"/>
      <c r="CU24" s="631"/>
      <c r="CV24" s="631"/>
      <c r="CW24" s="631"/>
      <c r="CX24" s="631"/>
      <c r="CY24" s="632"/>
      <c r="CZ24" s="635">
        <v>34.4</v>
      </c>
      <c r="DA24" s="636"/>
      <c r="DB24" s="636"/>
      <c r="DC24" s="655"/>
      <c r="DD24" s="676">
        <v>1601430</v>
      </c>
      <c r="DE24" s="631"/>
      <c r="DF24" s="631"/>
      <c r="DG24" s="631"/>
      <c r="DH24" s="631"/>
      <c r="DI24" s="631"/>
      <c r="DJ24" s="631"/>
      <c r="DK24" s="632"/>
      <c r="DL24" s="676">
        <v>1577467</v>
      </c>
      <c r="DM24" s="631"/>
      <c r="DN24" s="631"/>
      <c r="DO24" s="631"/>
      <c r="DP24" s="631"/>
      <c r="DQ24" s="631"/>
      <c r="DR24" s="631"/>
      <c r="DS24" s="631"/>
      <c r="DT24" s="631"/>
      <c r="DU24" s="631"/>
      <c r="DV24" s="632"/>
      <c r="DW24" s="635">
        <v>48</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197851</v>
      </c>
      <c r="S25" s="642"/>
      <c r="T25" s="642"/>
      <c r="U25" s="642"/>
      <c r="V25" s="642"/>
      <c r="W25" s="642"/>
      <c r="X25" s="642"/>
      <c r="Y25" s="643"/>
      <c r="Z25" s="644">
        <v>3.3</v>
      </c>
      <c r="AA25" s="644"/>
      <c r="AB25" s="644"/>
      <c r="AC25" s="644"/>
      <c r="AD25" s="645">
        <v>24286</v>
      </c>
      <c r="AE25" s="645"/>
      <c r="AF25" s="645"/>
      <c r="AG25" s="645"/>
      <c r="AH25" s="645"/>
      <c r="AI25" s="645"/>
      <c r="AJ25" s="645"/>
      <c r="AK25" s="645"/>
      <c r="AL25" s="646">
        <v>0.8</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230</v>
      </c>
      <c r="BH25" s="642"/>
      <c r="BI25" s="642"/>
      <c r="BJ25" s="642"/>
      <c r="BK25" s="642"/>
      <c r="BL25" s="642"/>
      <c r="BM25" s="642"/>
      <c r="BN25" s="643"/>
      <c r="BO25" s="644" t="s">
        <v>174</v>
      </c>
      <c r="BP25" s="644"/>
      <c r="BQ25" s="644"/>
      <c r="BR25" s="644"/>
      <c r="BS25" s="650" t="s">
        <v>230</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1034270</v>
      </c>
      <c r="CS25" s="665"/>
      <c r="CT25" s="665"/>
      <c r="CU25" s="665"/>
      <c r="CV25" s="665"/>
      <c r="CW25" s="665"/>
      <c r="CX25" s="665"/>
      <c r="CY25" s="666"/>
      <c r="CZ25" s="646">
        <v>17.899999999999999</v>
      </c>
      <c r="DA25" s="677"/>
      <c r="DB25" s="677"/>
      <c r="DC25" s="679"/>
      <c r="DD25" s="650">
        <v>951681</v>
      </c>
      <c r="DE25" s="665"/>
      <c r="DF25" s="665"/>
      <c r="DG25" s="665"/>
      <c r="DH25" s="665"/>
      <c r="DI25" s="665"/>
      <c r="DJ25" s="665"/>
      <c r="DK25" s="666"/>
      <c r="DL25" s="650">
        <v>927718</v>
      </c>
      <c r="DM25" s="665"/>
      <c r="DN25" s="665"/>
      <c r="DO25" s="665"/>
      <c r="DP25" s="665"/>
      <c r="DQ25" s="665"/>
      <c r="DR25" s="665"/>
      <c r="DS25" s="665"/>
      <c r="DT25" s="665"/>
      <c r="DU25" s="665"/>
      <c r="DV25" s="666"/>
      <c r="DW25" s="646">
        <v>28.2</v>
      </c>
      <c r="DX25" s="677"/>
      <c r="DY25" s="677"/>
      <c r="DZ25" s="677"/>
      <c r="EA25" s="677"/>
      <c r="EB25" s="677"/>
      <c r="EC25" s="678"/>
    </row>
    <row r="26" spans="2:133" ht="11.25" customHeight="1" x14ac:dyDescent="0.15">
      <c r="B26" s="638" t="s">
        <v>297</v>
      </c>
      <c r="C26" s="639"/>
      <c r="D26" s="639"/>
      <c r="E26" s="639"/>
      <c r="F26" s="639"/>
      <c r="G26" s="639"/>
      <c r="H26" s="639"/>
      <c r="I26" s="639"/>
      <c r="J26" s="639"/>
      <c r="K26" s="639"/>
      <c r="L26" s="639"/>
      <c r="M26" s="639"/>
      <c r="N26" s="639"/>
      <c r="O26" s="639"/>
      <c r="P26" s="639"/>
      <c r="Q26" s="640"/>
      <c r="R26" s="641">
        <v>4486</v>
      </c>
      <c r="S26" s="642"/>
      <c r="T26" s="642"/>
      <c r="U26" s="642"/>
      <c r="V26" s="642"/>
      <c r="W26" s="642"/>
      <c r="X26" s="642"/>
      <c r="Y26" s="643"/>
      <c r="Z26" s="644">
        <v>0.1</v>
      </c>
      <c r="AA26" s="644"/>
      <c r="AB26" s="644"/>
      <c r="AC26" s="644"/>
      <c r="AD26" s="645" t="s">
        <v>230</v>
      </c>
      <c r="AE26" s="645"/>
      <c r="AF26" s="645"/>
      <c r="AG26" s="645"/>
      <c r="AH26" s="645"/>
      <c r="AI26" s="645"/>
      <c r="AJ26" s="645"/>
      <c r="AK26" s="645"/>
      <c r="AL26" s="646" t="s">
        <v>230</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174</v>
      </c>
      <c r="BH26" s="642"/>
      <c r="BI26" s="642"/>
      <c r="BJ26" s="642"/>
      <c r="BK26" s="642"/>
      <c r="BL26" s="642"/>
      <c r="BM26" s="642"/>
      <c r="BN26" s="643"/>
      <c r="BO26" s="644" t="s">
        <v>230</v>
      </c>
      <c r="BP26" s="644"/>
      <c r="BQ26" s="644"/>
      <c r="BR26" s="644"/>
      <c r="BS26" s="650" t="s">
        <v>174</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604519</v>
      </c>
      <c r="CS26" s="642"/>
      <c r="CT26" s="642"/>
      <c r="CU26" s="642"/>
      <c r="CV26" s="642"/>
      <c r="CW26" s="642"/>
      <c r="CX26" s="642"/>
      <c r="CY26" s="643"/>
      <c r="CZ26" s="646">
        <v>10.5</v>
      </c>
      <c r="DA26" s="677"/>
      <c r="DB26" s="677"/>
      <c r="DC26" s="679"/>
      <c r="DD26" s="650">
        <v>556866</v>
      </c>
      <c r="DE26" s="642"/>
      <c r="DF26" s="642"/>
      <c r="DG26" s="642"/>
      <c r="DH26" s="642"/>
      <c r="DI26" s="642"/>
      <c r="DJ26" s="642"/>
      <c r="DK26" s="643"/>
      <c r="DL26" s="650" t="s">
        <v>230</v>
      </c>
      <c r="DM26" s="642"/>
      <c r="DN26" s="642"/>
      <c r="DO26" s="642"/>
      <c r="DP26" s="642"/>
      <c r="DQ26" s="642"/>
      <c r="DR26" s="642"/>
      <c r="DS26" s="642"/>
      <c r="DT26" s="642"/>
      <c r="DU26" s="642"/>
      <c r="DV26" s="643"/>
      <c r="DW26" s="646" t="s">
        <v>174</v>
      </c>
      <c r="DX26" s="677"/>
      <c r="DY26" s="677"/>
      <c r="DZ26" s="677"/>
      <c r="EA26" s="677"/>
      <c r="EB26" s="677"/>
      <c r="EC26" s="678"/>
    </row>
    <row r="27" spans="2:133" ht="11.25" customHeight="1" x14ac:dyDescent="0.15">
      <c r="B27" s="638" t="s">
        <v>300</v>
      </c>
      <c r="C27" s="639"/>
      <c r="D27" s="639"/>
      <c r="E27" s="639"/>
      <c r="F27" s="639"/>
      <c r="G27" s="639"/>
      <c r="H27" s="639"/>
      <c r="I27" s="639"/>
      <c r="J27" s="639"/>
      <c r="K27" s="639"/>
      <c r="L27" s="639"/>
      <c r="M27" s="639"/>
      <c r="N27" s="639"/>
      <c r="O27" s="639"/>
      <c r="P27" s="639"/>
      <c r="Q27" s="640"/>
      <c r="R27" s="641">
        <v>465655</v>
      </c>
      <c r="S27" s="642"/>
      <c r="T27" s="642"/>
      <c r="U27" s="642"/>
      <c r="V27" s="642"/>
      <c r="W27" s="642"/>
      <c r="X27" s="642"/>
      <c r="Y27" s="643"/>
      <c r="Z27" s="644">
        <v>7.7</v>
      </c>
      <c r="AA27" s="644"/>
      <c r="AB27" s="644"/>
      <c r="AC27" s="644"/>
      <c r="AD27" s="645" t="s">
        <v>174</v>
      </c>
      <c r="AE27" s="645"/>
      <c r="AF27" s="645"/>
      <c r="AG27" s="645"/>
      <c r="AH27" s="645"/>
      <c r="AI27" s="645"/>
      <c r="AJ27" s="645"/>
      <c r="AK27" s="645"/>
      <c r="AL27" s="646" t="s">
        <v>230</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761017</v>
      </c>
      <c r="BH27" s="642"/>
      <c r="BI27" s="642"/>
      <c r="BJ27" s="642"/>
      <c r="BK27" s="642"/>
      <c r="BL27" s="642"/>
      <c r="BM27" s="642"/>
      <c r="BN27" s="643"/>
      <c r="BO27" s="644">
        <v>100</v>
      </c>
      <c r="BP27" s="644"/>
      <c r="BQ27" s="644"/>
      <c r="BR27" s="644"/>
      <c r="BS27" s="650" t="s">
        <v>174</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472533</v>
      </c>
      <c r="CS27" s="665"/>
      <c r="CT27" s="665"/>
      <c r="CU27" s="665"/>
      <c r="CV27" s="665"/>
      <c r="CW27" s="665"/>
      <c r="CX27" s="665"/>
      <c r="CY27" s="666"/>
      <c r="CZ27" s="646">
        <v>8.1999999999999993</v>
      </c>
      <c r="DA27" s="677"/>
      <c r="DB27" s="677"/>
      <c r="DC27" s="679"/>
      <c r="DD27" s="650">
        <v>182899</v>
      </c>
      <c r="DE27" s="665"/>
      <c r="DF27" s="665"/>
      <c r="DG27" s="665"/>
      <c r="DH27" s="665"/>
      <c r="DI27" s="665"/>
      <c r="DJ27" s="665"/>
      <c r="DK27" s="666"/>
      <c r="DL27" s="650">
        <v>182899</v>
      </c>
      <c r="DM27" s="665"/>
      <c r="DN27" s="665"/>
      <c r="DO27" s="665"/>
      <c r="DP27" s="665"/>
      <c r="DQ27" s="665"/>
      <c r="DR27" s="665"/>
      <c r="DS27" s="665"/>
      <c r="DT27" s="665"/>
      <c r="DU27" s="665"/>
      <c r="DV27" s="666"/>
      <c r="DW27" s="646">
        <v>5.6</v>
      </c>
      <c r="DX27" s="677"/>
      <c r="DY27" s="677"/>
      <c r="DZ27" s="677"/>
      <c r="EA27" s="677"/>
      <c r="EB27" s="677"/>
      <c r="EC27" s="678"/>
    </row>
    <row r="28" spans="2:133" ht="11.25" customHeight="1" x14ac:dyDescent="0.15">
      <c r="B28" s="683" t="s">
        <v>303</v>
      </c>
      <c r="C28" s="684"/>
      <c r="D28" s="684"/>
      <c r="E28" s="684"/>
      <c r="F28" s="684"/>
      <c r="G28" s="684"/>
      <c r="H28" s="684"/>
      <c r="I28" s="684"/>
      <c r="J28" s="684"/>
      <c r="K28" s="684"/>
      <c r="L28" s="684"/>
      <c r="M28" s="684"/>
      <c r="N28" s="684"/>
      <c r="O28" s="684"/>
      <c r="P28" s="684"/>
      <c r="Q28" s="685"/>
      <c r="R28" s="641" t="s">
        <v>174</v>
      </c>
      <c r="S28" s="642"/>
      <c r="T28" s="642"/>
      <c r="U28" s="642"/>
      <c r="V28" s="642"/>
      <c r="W28" s="642"/>
      <c r="X28" s="642"/>
      <c r="Y28" s="643"/>
      <c r="Z28" s="644" t="s">
        <v>174</v>
      </c>
      <c r="AA28" s="644"/>
      <c r="AB28" s="644"/>
      <c r="AC28" s="644"/>
      <c r="AD28" s="645" t="s">
        <v>230</v>
      </c>
      <c r="AE28" s="645"/>
      <c r="AF28" s="645"/>
      <c r="AG28" s="645"/>
      <c r="AH28" s="645"/>
      <c r="AI28" s="645"/>
      <c r="AJ28" s="645"/>
      <c r="AK28" s="645"/>
      <c r="AL28" s="646" t="s">
        <v>174</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472636</v>
      </c>
      <c r="CS28" s="642"/>
      <c r="CT28" s="642"/>
      <c r="CU28" s="642"/>
      <c r="CV28" s="642"/>
      <c r="CW28" s="642"/>
      <c r="CX28" s="642"/>
      <c r="CY28" s="643"/>
      <c r="CZ28" s="646">
        <v>8.1999999999999993</v>
      </c>
      <c r="DA28" s="677"/>
      <c r="DB28" s="677"/>
      <c r="DC28" s="679"/>
      <c r="DD28" s="650">
        <v>466850</v>
      </c>
      <c r="DE28" s="642"/>
      <c r="DF28" s="642"/>
      <c r="DG28" s="642"/>
      <c r="DH28" s="642"/>
      <c r="DI28" s="642"/>
      <c r="DJ28" s="642"/>
      <c r="DK28" s="643"/>
      <c r="DL28" s="650">
        <v>466850</v>
      </c>
      <c r="DM28" s="642"/>
      <c r="DN28" s="642"/>
      <c r="DO28" s="642"/>
      <c r="DP28" s="642"/>
      <c r="DQ28" s="642"/>
      <c r="DR28" s="642"/>
      <c r="DS28" s="642"/>
      <c r="DT28" s="642"/>
      <c r="DU28" s="642"/>
      <c r="DV28" s="643"/>
      <c r="DW28" s="646">
        <v>14.2</v>
      </c>
      <c r="DX28" s="677"/>
      <c r="DY28" s="677"/>
      <c r="DZ28" s="677"/>
      <c r="EA28" s="677"/>
      <c r="EB28" s="677"/>
      <c r="EC28" s="678"/>
    </row>
    <row r="29" spans="2:133" ht="11.25" customHeight="1" x14ac:dyDescent="0.15">
      <c r="B29" s="638" t="s">
        <v>305</v>
      </c>
      <c r="C29" s="639"/>
      <c r="D29" s="639"/>
      <c r="E29" s="639"/>
      <c r="F29" s="639"/>
      <c r="G29" s="639"/>
      <c r="H29" s="639"/>
      <c r="I29" s="639"/>
      <c r="J29" s="639"/>
      <c r="K29" s="639"/>
      <c r="L29" s="639"/>
      <c r="M29" s="639"/>
      <c r="N29" s="639"/>
      <c r="O29" s="639"/>
      <c r="P29" s="639"/>
      <c r="Q29" s="640"/>
      <c r="R29" s="641">
        <v>531065</v>
      </c>
      <c r="S29" s="642"/>
      <c r="T29" s="642"/>
      <c r="U29" s="642"/>
      <c r="V29" s="642"/>
      <c r="W29" s="642"/>
      <c r="X29" s="642"/>
      <c r="Y29" s="643"/>
      <c r="Z29" s="644">
        <v>8.6999999999999993</v>
      </c>
      <c r="AA29" s="644"/>
      <c r="AB29" s="644"/>
      <c r="AC29" s="644"/>
      <c r="AD29" s="645" t="s">
        <v>230</v>
      </c>
      <c r="AE29" s="645"/>
      <c r="AF29" s="645"/>
      <c r="AG29" s="645"/>
      <c r="AH29" s="645"/>
      <c r="AI29" s="645"/>
      <c r="AJ29" s="645"/>
      <c r="AK29" s="645"/>
      <c r="AL29" s="646" t="s">
        <v>230</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472590</v>
      </c>
      <c r="CS29" s="665"/>
      <c r="CT29" s="665"/>
      <c r="CU29" s="665"/>
      <c r="CV29" s="665"/>
      <c r="CW29" s="665"/>
      <c r="CX29" s="665"/>
      <c r="CY29" s="666"/>
      <c r="CZ29" s="646">
        <v>8.1999999999999993</v>
      </c>
      <c r="DA29" s="677"/>
      <c r="DB29" s="677"/>
      <c r="DC29" s="679"/>
      <c r="DD29" s="650">
        <v>466804</v>
      </c>
      <c r="DE29" s="665"/>
      <c r="DF29" s="665"/>
      <c r="DG29" s="665"/>
      <c r="DH29" s="665"/>
      <c r="DI29" s="665"/>
      <c r="DJ29" s="665"/>
      <c r="DK29" s="666"/>
      <c r="DL29" s="650">
        <v>466804</v>
      </c>
      <c r="DM29" s="665"/>
      <c r="DN29" s="665"/>
      <c r="DO29" s="665"/>
      <c r="DP29" s="665"/>
      <c r="DQ29" s="665"/>
      <c r="DR29" s="665"/>
      <c r="DS29" s="665"/>
      <c r="DT29" s="665"/>
      <c r="DU29" s="665"/>
      <c r="DV29" s="666"/>
      <c r="DW29" s="646">
        <v>14.2</v>
      </c>
      <c r="DX29" s="677"/>
      <c r="DY29" s="677"/>
      <c r="DZ29" s="677"/>
      <c r="EA29" s="677"/>
      <c r="EB29" s="677"/>
      <c r="EC29" s="678"/>
    </row>
    <row r="30" spans="2:133" ht="11.25" customHeight="1" x14ac:dyDescent="0.15">
      <c r="B30" s="638" t="s">
        <v>310</v>
      </c>
      <c r="C30" s="639"/>
      <c r="D30" s="639"/>
      <c r="E30" s="639"/>
      <c r="F30" s="639"/>
      <c r="G30" s="639"/>
      <c r="H30" s="639"/>
      <c r="I30" s="639"/>
      <c r="J30" s="639"/>
      <c r="K30" s="639"/>
      <c r="L30" s="639"/>
      <c r="M30" s="639"/>
      <c r="N30" s="639"/>
      <c r="O30" s="639"/>
      <c r="P30" s="639"/>
      <c r="Q30" s="640"/>
      <c r="R30" s="641">
        <v>33446</v>
      </c>
      <c r="S30" s="642"/>
      <c r="T30" s="642"/>
      <c r="U30" s="642"/>
      <c r="V30" s="642"/>
      <c r="W30" s="642"/>
      <c r="X30" s="642"/>
      <c r="Y30" s="643"/>
      <c r="Z30" s="644">
        <v>0.6</v>
      </c>
      <c r="AA30" s="644"/>
      <c r="AB30" s="644"/>
      <c r="AC30" s="644"/>
      <c r="AD30" s="645">
        <v>16062</v>
      </c>
      <c r="AE30" s="645"/>
      <c r="AF30" s="645"/>
      <c r="AG30" s="645"/>
      <c r="AH30" s="645"/>
      <c r="AI30" s="645"/>
      <c r="AJ30" s="645"/>
      <c r="AK30" s="645"/>
      <c r="AL30" s="646">
        <v>0.5</v>
      </c>
      <c r="AM30" s="647"/>
      <c r="AN30" s="647"/>
      <c r="AO30" s="648"/>
      <c r="AP30" s="689" t="s">
        <v>311</v>
      </c>
      <c r="AQ30" s="690"/>
      <c r="AR30" s="690"/>
      <c r="AS30" s="690"/>
      <c r="AT30" s="695" t="s">
        <v>312</v>
      </c>
      <c r="AU30" s="230"/>
      <c r="AV30" s="230"/>
      <c r="AW30" s="230"/>
      <c r="AX30" s="627" t="s">
        <v>188</v>
      </c>
      <c r="AY30" s="628"/>
      <c r="AZ30" s="628"/>
      <c r="BA30" s="628"/>
      <c r="BB30" s="628"/>
      <c r="BC30" s="628"/>
      <c r="BD30" s="628"/>
      <c r="BE30" s="628"/>
      <c r="BF30" s="629"/>
      <c r="BG30" s="701">
        <v>99.3</v>
      </c>
      <c r="BH30" s="702"/>
      <c r="BI30" s="702"/>
      <c r="BJ30" s="702"/>
      <c r="BK30" s="702"/>
      <c r="BL30" s="702"/>
      <c r="BM30" s="636">
        <v>98</v>
      </c>
      <c r="BN30" s="702"/>
      <c r="BO30" s="702"/>
      <c r="BP30" s="702"/>
      <c r="BQ30" s="703"/>
      <c r="BR30" s="701">
        <v>98.9</v>
      </c>
      <c r="BS30" s="702"/>
      <c r="BT30" s="702"/>
      <c r="BU30" s="702"/>
      <c r="BV30" s="702"/>
      <c r="BW30" s="702"/>
      <c r="BX30" s="636">
        <v>97.3</v>
      </c>
      <c r="BY30" s="702"/>
      <c r="BZ30" s="702"/>
      <c r="CA30" s="702"/>
      <c r="CB30" s="703"/>
      <c r="CD30" s="706"/>
      <c r="CE30" s="707"/>
      <c r="CF30" s="656" t="s">
        <v>313</v>
      </c>
      <c r="CG30" s="657"/>
      <c r="CH30" s="657"/>
      <c r="CI30" s="657"/>
      <c r="CJ30" s="657"/>
      <c r="CK30" s="657"/>
      <c r="CL30" s="657"/>
      <c r="CM30" s="657"/>
      <c r="CN30" s="657"/>
      <c r="CO30" s="657"/>
      <c r="CP30" s="657"/>
      <c r="CQ30" s="658"/>
      <c r="CR30" s="641">
        <v>446251</v>
      </c>
      <c r="CS30" s="642"/>
      <c r="CT30" s="642"/>
      <c r="CU30" s="642"/>
      <c r="CV30" s="642"/>
      <c r="CW30" s="642"/>
      <c r="CX30" s="642"/>
      <c r="CY30" s="643"/>
      <c r="CZ30" s="646">
        <v>7.7</v>
      </c>
      <c r="DA30" s="677"/>
      <c r="DB30" s="677"/>
      <c r="DC30" s="679"/>
      <c r="DD30" s="650">
        <v>441127</v>
      </c>
      <c r="DE30" s="642"/>
      <c r="DF30" s="642"/>
      <c r="DG30" s="642"/>
      <c r="DH30" s="642"/>
      <c r="DI30" s="642"/>
      <c r="DJ30" s="642"/>
      <c r="DK30" s="643"/>
      <c r="DL30" s="650">
        <v>441127</v>
      </c>
      <c r="DM30" s="642"/>
      <c r="DN30" s="642"/>
      <c r="DO30" s="642"/>
      <c r="DP30" s="642"/>
      <c r="DQ30" s="642"/>
      <c r="DR30" s="642"/>
      <c r="DS30" s="642"/>
      <c r="DT30" s="642"/>
      <c r="DU30" s="642"/>
      <c r="DV30" s="643"/>
      <c r="DW30" s="646">
        <v>13.4</v>
      </c>
      <c r="DX30" s="677"/>
      <c r="DY30" s="677"/>
      <c r="DZ30" s="677"/>
      <c r="EA30" s="677"/>
      <c r="EB30" s="677"/>
      <c r="EC30" s="678"/>
    </row>
    <row r="31" spans="2:133" ht="11.25" customHeight="1" x14ac:dyDescent="0.15">
      <c r="B31" s="638" t="s">
        <v>314</v>
      </c>
      <c r="C31" s="639"/>
      <c r="D31" s="639"/>
      <c r="E31" s="639"/>
      <c r="F31" s="639"/>
      <c r="G31" s="639"/>
      <c r="H31" s="639"/>
      <c r="I31" s="639"/>
      <c r="J31" s="639"/>
      <c r="K31" s="639"/>
      <c r="L31" s="639"/>
      <c r="M31" s="639"/>
      <c r="N31" s="639"/>
      <c r="O31" s="639"/>
      <c r="P31" s="639"/>
      <c r="Q31" s="640"/>
      <c r="R31" s="641">
        <v>51799</v>
      </c>
      <c r="S31" s="642"/>
      <c r="T31" s="642"/>
      <c r="U31" s="642"/>
      <c r="V31" s="642"/>
      <c r="W31" s="642"/>
      <c r="X31" s="642"/>
      <c r="Y31" s="643"/>
      <c r="Z31" s="644">
        <v>0.9</v>
      </c>
      <c r="AA31" s="644"/>
      <c r="AB31" s="644"/>
      <c r="AC31" s="644"/>
      <c r="AD31" s="645" t="s">
        <v>174</v>
      </c>
      <c r="AE31" s="645"/>
      <c r="AF31" s="645"/>
      <c r="AG31" s="645"/>
      <c r="AH31" s="645"/>
      <c r="AI31" s="645"/>
      <c r="AJ31" s="645"/>
      <c r="AK31" s="645"/>
      <c r="AL31" s="646" t="s">
        <v>230</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99.4</v>
      </c>
      <c r="BH31" s="665"/>
      <c r="BI31" s="665"/>
      <c r="BJ31" s="665"/>
      <c r="BK31" s="665"/>
      <c r="BL31" s="665"/>
      <c r="BM31" s="647">
        <v>98.6</v>
      </c>
      <c r="BN31" s="699"/>
      <c r="BO31" s="699"/>
      <c r="BP31" s="699"/>
      <c r="BQ31" s="700"/>
      <c r="BR31" s="698">
        <v>98.9</v>
      </c>
      <c r="BS31" s="665"/>
      <c r="BT31" s="665"/>
      <c r="BU31" s="665"/>
      <c r="BV31" s="665"/>
      <c r="BW31" s="665"/>
      <c r="BX31" s="647">
        <v>97.6</v>
      </c>
      <c r="BY31" s="699"/>
      <c r="BZ31" s="699"/>
      <c r="CA31" s="699"/>
      <c r="CB31" s="700"/>
      <c r="CD31" s="706"/>
      <c r="CE31" s="707"/>
      <c r="CF31" s="656" t="s">
        <v>317</v>
      </c>
      <c r="CG31" s="657"/>
      <c r="CH31" s="657"/>
      <c r="CI31" s="657"/>
      <c r="CJ31" s="657"/>
      <c r="CK31" s="657"/>
      <c r="CL31" s="657"/>
      <c r="CM31" s="657"/>
      <c r="CN31" s="657"/>
      <c r="CO31" s="657"/>
      <c r="CP31" s="657"/>
      <c r="CQ31" s="658"/>
      <c r="CR31" s="641">
        <v>26339</v>
      </c>
      <c r="CS31" s="665"/>
      <c r="CT31" s="665"/>
      <c r="CU31" s="665"/>
      <c r="CV31" s="665"/>
      <c r="CW31" s="665"/>
      <c r="CX31" s="665"/>
      <c r="CY31" s="666"/>
      <c r="CZ31" s="646">
        <v>0.5</v>
      </c>
      <c r="DA31" s="677"/>
      <c r="DB31" s="677"/>
      <c r="DC31" s="679"/>
      <c r="DD31" s="650">
        <v>25677</v>
      </c>
      <c r="DE31" s="665"/>
      <c r="DF31" s="665"/>
      <c r="DG31" s="665"/>
      <c r="DH31" s="665"/>
      <c r="DI31" s="665"/>
      <c r="DJ31" s="665"/>
      <c r="DK31" s="666"/>
      <c r="DL31" s="650">
        <v>25677</v>
      </c>
      <c r="DM31" s="665"/>
      <c r="DN31" s="665"/>
      <c r="DO31" s="665"/>
      <c r="DP31" s="665"/>
      <c r="DQ31" s="665"/>
      <c r="DR31" s="665"/>
      <c r="DS31" s="665"/>
      <c r="DT31" s="665"/>
      <c r="DU31" s="665"/>
      <c r="DV31" s="666"/>
      <c r="DW31" s="646">
        <v>0.8</v>
      </c>
      <c r="DX31" s="677"/>
      <c r="DY31" s="677"/>
      <c r="DZ31" s="677"/>
      <c r="EA31" s="677"/>
      <c r="EB31" s="677"/>
      <c r="EC31" s="678"/>
    </row>
    <row r="32" spans="2:133" ht="11.25" customHeight="1" x14ac:dyDescent="0.15">
      <c r="B32" s="638" t="s">
        <v>318</v>
      </c>
      <c r="C32" s="639"/>
      <c r="D32" s="639"/>
      <c r="E32" s="639"/>
      <c r="F32" s="639"/>
      <c r="G32" s="639"/>
      <c r="H32" s="639"/>
      <c r="I32" s="639"/>
      <c r="J32" s="639"/>
      <c r="K32" s="639"/>
      <c r="L32" s="639"/>
      <c r="M32" s="639"/>
      <c r="N32" s="639"/>
      <c r="O32" s="639"/>
      <c r="P32" s="639"/>
      <c r="Q32" s="640"/>
      <c r="R32" s="641">
        <v>195576</v>
      </c>
      <c r="S32" s="642"/>
      <c r="T32" s="642"/>
      <c r="U32" s="642"/>
      <c r="V32" s="642"/>
      <c r="W32" s="642"/>
      <c r="X32" s="642"/>
      <c r="Y32" s="643"/>
      <c r="Z32" s="644">
        <v>3.2</v>
      </c>
      <c r="AA32" s="644"/>
      <c r="AB32" s="644"/>
      <c r="AC32" s="644"/>
      <c r="AD32" s="645" t="s">
        <v>174</v>
      </c>
      <c r="AE32" s="645"/>
      <c r="AF32" s="645"/>
      <c r="AG32" s="645"/>
      <c r="AH32" s="645"/>
      <c r="AI32" s="645"/>
      <c r="AJ32" s="645"/>
      <c r="AK32" s="645"/>
      <c r="AL32" s="646" t="s">
        <v>174</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99.1</v>
      </c>
      <c r="BH32" s="711"/>
      <c r="BI32" s="711"/>
      <c r="BJ32" s="711"/>
      <c r="BK32" s="711"/>
      <c r="BL32" s="711"/>
      <c r="BM32" s="712">
        <v>96.7</v>
      </c>
      <c r="BN32" s="711"/>
      <c r="BO32" s="711"/>
      <c r="BP32" s="711"/>
      <c r="BQ32" s="713"/>
      <c r="BR32" s="710">
        <v>98.7</v>
      </c>
      <c r="BS32" s="711"/>
      <c r="BT32" s="711"/>
      <c r="BU32" s="711"/>
      <c r="BV32" s="711"/>
      <c r="BW32" s="711"/>
      <c r="BX32" s="712">
        <v>96.5</v>
      </c>
      <c r="BY32" s="711"/>
      <c r="BZ32" s="711"/>
      <c r="CA32" s="711"/>
      <c r="CB32" s="713"/>
      <c r="CD32" s="708"/>
      <c r="CE32" s="709"/>
      <c r="CF32" s="656" t="s">
        <v>320</v>
      </c>
      <c r="CG32" s="657"/>
      <c r="CH32" s="657"/>
      <c r="CI32" s="657"/>
      <c r="CJ32" s="657"/>
      <c r="CK32" s="657"/>
      <c r="CL32" s="657"/>
      <c r="CM32" s="657"/>
      <c r="CN32" s="657"/>
      <c r="CO32" s="657"/>
      <c r="CP32" s="657"/>
      <c r="CQ32" s="658"/>
      <c r="CR32" s="641">
        <v>46</v>
      </c>
      <c r="CS32" s="642"/>
      <c r="CT32" s="642"/>
      <c r="CU32" s="642"/>
      <c r="CV32" s="642"/>
      <c r="CW32" s="642"/>
      <c r="CX32" s="642"/>
      <c r="CY32" s="643"/>
      <c r="CZ32" s="646">
        <v>0</v>
      </c>
      <c r="DA32" s="677"/>
      <c r="DB32" s="677"/>
      <c r="DC32" s="679"/>
      <c r="DD32" s="650">
        <v>46</v>
      </c>
      <c r="DE32" s="642"/>
      <c r="DF32" s="642"/>
      <c r="DG32" s="642"/>
      <c r="DH32" s="642"/>
      <c r="DI32" s="642"/>
      <c r="DJ32" s="642"/>
      <c r="DK32" s="643"/>
      <c r="DL32" s="650">
        <v>46</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321</v>
      </c>
      <c r="C33" s="639"/>
      <c r="D33" s="639"/>
      <c r="E33" s="639"/>
      <c r="F33" s="639"/>
      <c r="G33" s="639"/>
      <c r="H33" s="639"/>
      <c r="I33" s="639"/>
      <c r="J33" s="639"/>
      <c r="K33" s="639"/>
      <c r="L33" s="639"/>
      <c r="M33" s="639"/>
      <c r="N33" s="639"/>
      <c r="O33" s="639"/>
      <c r="P33" s="639"/>
      <c r="Q33" s="640"/>
      <c r="R33" s="641">
        <v>252728</v>
      </c>
      <c r="S33" s="642"/>
      <c r="T33" s="642"/>
      <c r="U33" s="642"/>
      <c r="V33" s="642"/>
      <c r="W33" s="642"/>
      <c r="X33" s="642"/>
      <c r="Y33" s="643"/>
      <c r="Z33" s="644">
        <v>4.2</v>
      </c>
      <c r="AA33" s="644"/>
      <c r="AB33" s="644"/>
      <c r="AC33" s="644"/>
      <c r="AD33" s="645" t="s">
        <v>174</v>
      </c>
      <c r="AE33" s="645"/>
      <c r="AF33" s="645"/>
      <c r="AG33" s="645"/>
      <c r="AH33" s="645"/>
      <c r="AI33" s="645"/>
      <c r="AJ33" s="645"/>
      <c r="AK33" s="645"/>
      <c r="AL33" s="646" t="s">
        <v>174</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2537366</v>
      </c>
      <c r="CS33" s="665"/>
      <c r="CT33" s="665"/>
      <c r="CU33" s="665"/>
      <c r="CV33" s="665"/>
      <c r="CW33" s="665"/>
      <c r="CX33" s="665"/>
      <c r="CY33" s="666"/>
      <c r="CZ33" s="646">
        <v>44</v>
      </c>
      <c r="DA33" s="677"/>
      <c r="DB33" s="677"/>
      <c r="DC33" s="679"/>
      <c r="DD33" s="650">
        <v>1700514</v>
      </c>
      <c r="DE33" s="665"/>
      <c r="DF33" s="665"/>
      <c r="DG33" s="665"/>
      <c r="DH33" s="665"/>
      <c r="DI33" s="665"/>
      <c r="DJ33" s="665"/>
      <c r="DK33" s="666"/>
      <c r="DL33" s="650">
        <v>1325667</v>
      </c>
      <c r="DM33" s="665"/>
      <c r="DN33" s="665"/>
      <c r="DO33" s="665"/>
      <c r="DP33" s="665"/>
      <c r="DQ33" s="665"/>
      <c r="DR33" s="665"/>
      <c r="DS33" s="665"/>
      <c r="DT33" s="665"/>
      <c r="DU33" s="665"/>
      <c r="DV33" s="666"/>
      <c r="DW33" s="646">
        <v>40.4</v>
      </c>
      <c r="DX33" s="677"/>
      <c r="DY33" s="677"/>
      <c r="DZ33" s="677"/>
      <c r="EA33" s="677"/>
      <c r="EB33" s="677"/>
      <c r="EC33" s="678"/>
    </row>
    <row r="34" spans="2:133" ht="11.25" customHeight="1" x14ac:dyDescent="0.15">
      <c r="B34" s="638" t="s">
        <v>323</v>
      </c>
      <c r="C34" s="639"/>
      <c r="D34" s="639"/>
      <c r="E34" s="639"/>
      <c r="F34" s="639"/>
      <c r="G34" s="639"/>
      <c r="H34" s="639"/>
      <c r="I34" s="639"/>
      <c r="J34" s="639"/>
      <c r="K34" s="639"/>
      <c r="L34" s="639"/>
      <c r="M34" s="639"/>
      <c r="N34" s="639"/>
      <c r="O34" s="639"/>
      <c r="P34" s="639"/>
      <c r="Q34" s="640"/>
      <c r="R34" s="641">
        <v>86091</v>
      </c>
      <c r="S34" s="642"/>
      <c r="T34" s="642"/>
      <c r="U34" s="642"/>
      <c r="V34" s="642"/>
      <c r="W34" s="642"/>
      <c r="X34" s="642"/>
      <c r="Y34" s="643"/>
      <c r="Z34" s="644">
        <v>1.4</v>
      </c>
      <c r="AA34" s="644"/>
      <c r="AB34" s="644"/>
      <c r="AC34" s="644"/>
      <c r="AD34" s="645">
        <v>622</v>
      </c>
      <c r="AE34" s="645"/>
      <c r="AF34" s="645"/>
      <c r="AG34" s="645"/>
      <c r="AH34" s="645"/>
      <c r="AI34" s="645"/>
      <c r="AJ34" s="645"/>
      <c r="AK34" s="645"/>
      <c r="AL34" s="646">
        <v>0</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940639</v>
      </c>
      <c r="CS34" s="642"/>
      <c r="CT34" s="642"/>
      <c r="CU34" s="642"/>
      <c r="CV34" s="642"/>
      <c r="CW34" s="642"/>
      <c r="CX34" s="642"/>
      <c r="CY34" s="643"/>
      <c r="CZ34" s="646">
        <v>16.3</v>
      </c>
      <c r="DA34" s="677"/>
      <c r="DB34" s="677"/>
      <c r="DC34" s="679"/>
      <c r="DD34" s="650">
        <v>429620</v>
      </c>
      <c r="DE34" s="642"/>
      <c r="DF34" s="642"/>
      <c r="DG34" s="642"/>
      <c r="DH34" s="642"/>
      <c r="DI34" s="642"/>
      <c r="DJ34" s="642"/>
      <c r="DK34" s="643"/>
      <c r="DL34" s="650">
        <v>332795</v>
      </c>
      <c r="DM34" s="642"/>
      <c r="DN34" s="642"/>
      <c r="DO34" s="642"/>
      <c r="DP34" s="642"/>
      <c r="DQ34" s="642"/>
      <c r="DR34" s="642"/>
      <c r="DS34" s="642"/>
      <c r="DT34" s="642"/>
      <c r="DU34" s="642"/>
      <c r="DV34" s="643"/>
      <c r="DW34" s="646">
        <v>10.1</v>
      </c>
      <c r="DX34" s="677"/>
      <c r="DY34" s="677"/>
      <c r="DZ34" s="677"/>
      <c r="EA34" s="677"/>
      <c r="EB34" s="677"/>
      <c r="EC34" s="678"/>
    </row>
    <row r="35" spans="2:133" ht="11.25" customHeight="1" x14ac:dyDescent="0.15">
      <c r="B35" s="638" t="s">
        <v>327</v>
      </c>
      <c r="C35" s="639"/>
      <c r="D35" s="639"/>
      <c r="E35" s="639"/>
      <c r="F35" s="639"/>
      <c r="G35" s="639"/>
      <c r="H35" s="639"/>
      <c r="I35" s="639"/>
      <c r="J35" s="639"/>
      <c r="K35" s="639"/>
      <c r="L35" s="639"/>
      <c r="M35" s="639"/>
      <c r="N35" s="639"/>
      <c r="O35" s="639"/>
      <c r="P35" s="639"/>
      <c r="Q35" s="640"/>
      <c r="R35" s="641">
        <v>848349</v>
      </c>
      <c r="S35" s="642"/>
      <c r="T35" s="642"/>
      <c r="U35" s="642"/>
      <c r="V35" s="642"/>
      <c r="W35" s="642"/>
      <c r="X35" s="642"/>
      <c r="Y35" s="643"/>
      <c r="Z35" s="644">
        <v>14</v>
      </c>
      <c r="AA35" s="644"/>
      <c r="AB35" s="644"/>
      <c r="AC35" s="644"/>
      <c r="AD35" s="645" t="s">
        <v>230</v>
      </c>
      <c r="AE35" s="645"/>
      <c r="AF35" s="645"/>
      <c r="AG35" s="645"/>
      <c r="AH35" s="645"/>
      <c r="AI35" s="645"/>
      <c r="AJ35" s="645"/>
      <c r="AK35" s="645"/>
      <c r="AL35" s="646" t="s">
        <v>174</v>
      </c>
      <c r="AM35" s="647"/>
      <c r="AN35" s="647"/>
      <c r="AO35" s="648"/>
      <c r="AP35" s="234"/>
      <c r="AQ35" s="714" t="s">
        <v>328</v>
      </c>
      <c r="AR35" s="715"/>
      <c r="AS35" s="715"/>
      <c r="AT35" s="715"/>
      <c r="AU35" s="715"/>
      <c r="AV35" s="715"/>
      <c r="AW35" s="715"/>
      <c r="AX35" s="715"/>
      <c r="AY35" s="716"/>
      <c r="AZ35" s="630">
        <v>739530</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13322</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22157</v>
      </c>
      <c r="CS35" s="665"/>
      <c r="CT35" s="665"/>
      <c r="CU35" s="665"/>
      <c r="CV35" s="665"/>
      <c r="CW35" s="665"/>
      <c r="CX35" s="665"/>
      <c r="CY35" s="666"/>
      <c r="CZ35" s="646">
        <v>0.4</v>
      </c>
      <c r="DA35" s="677"/>
      <c r="DB35" s="677"/>
      <c r="DC35" s="679"/>
      <c r="DD35" s="650">
        <v>13855</v>
      </c>
      <c r="DE35" s="665"/>
      <c r="DF35" s="665"/>
      <c r="DG35" s="665"/>
      <c r="DH35" s="665"/>
      <c r="DI35" s="665"/>
      <c r="DJ35" s="665"/>
      <c r="DK35" s="666"/>
      <c r="DL35" s="650">
        <v>13855</v>
      </c>
      <c r="DM35" s="665"/>
      <c r="DN35" s="665"/>
      <c r="DO35" s="665"/>
      <c r="DP35" s="665"/>
      <c r="DQ35" s="665"/>
      <c r="DR35" s="665"/>
      <c r="DS35" s="665"/>
      <c r="DT35" s="665"/>
      <c r="DU35" s="665"/>
      <c r="DV35" s="666"/>
      <c r="DW35" s="646">
        <v>0.4</v>
      </c>
      <c r="DX35" s="677"/>
      <c r="DY35" s="677"/>
      <c r="DZ35" s="677"/>
      <c r="EA35" s="677"/>
      <c r="EB35" s="677"/>
      <c r="EC35" s="678"/>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175</v>
      </c>
      <c r="S36" s="642"/>
      <c r="T36" s="642"/>
      <c r="U36" s="642"/>
      <c r="V36" s="642"/>
      <c r="W36" s="642"/>
      <c r="X36" s="642"/>
      <c r="Y36" s="643"/>
      <c r="Z36" s="644" t="s">
        <v>174</v>
      </c>
      <c r="AA36" s="644"/>
      <c r="AB36" s="644"/>
      <c r="AC36" s="644"/>
      <c r="AD36" s="645" t="s">
        <v>174</v>
      </c>
      <c r="AE36" s="645"/>
      <c r="AF36" s="645"/>
      <c r="AG36" s="645"/>
      <c r="AH36" s="645"/>
      <c r="AI36" s="645"/>
      <c r="AJ36" s="645"/>
      <c r="AK36" s="645"/>
      <c r="AL36" s="646" t="s">
        <v>230</v>
      </c>
      <c r="AM36" s="647"/>
      <c r="AN36" s="647"/>
      <c r="AO36" s="648"/>
      <c r="AQ36" s="718" t="s">
        <v>332</v>
      </c>
      <c r="AR36" s="719"/>
      <c r="AS36" s="719"/>
      <c r="AT36" s="719"/>
      <c r="AU36" s="719"/>
      <c r="AV36" s="719"/>
      <c r="AW36" s="719"/>
      <c r="AX36" s="719"/>
      <c r="AY36" s="720"/>
      <c r="AZ36" s="641">
        <v>215597</v>
      </c>
      <c r="BA36" s="642"/>
      <c r="BB36" s="642"/>
      <c r="BC36" s="642"/>
      <c r="BD36" s="665"/>
      <c r="BE36" s="665"/>
      <c r="BF36" s="700"/>
      <c r="BG36" s="656" t="s">
        <v>333</v>
      </c>
      <c r="BH36" s="657"/>
      <c r="BI36" s="657"/>
      <c r="BJ36" s="657"/>
      <c r="BK36" s="657"/>
      <c r="BL36" s="657"/>
      <c r="BM36" s="657"/>
      <c r="BN36" s="657"/>
      <c r="BO36" s="657"/>
      <c r="BP36" s="657"/>
      <c r="BQ36" s="657"/>
      <c r="BR36" s="657"/>
      <c r="BS36" s="657"/>
      <c r="BT36" s="657"/>
      <c r="BU36" s="658"/>
      <c r="BV36" s="641">
        <v>-17404</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945161</v>
      </c>
      <c r="CS36" s="642"/>
      <c r="CT36" s="642"/>
      <c r="CU36" s="642"/>
      <c r="CV36" s="642"/>
      <c r="CW36" s="642"/>
      <c r="CX36" s="642"/>
      <c r="CY36" s="643"/>
      <c r="CZ36" s="646">
        <v>16.399999999999999</v>
      </c>
      <c r="DA36" s="677"/>
      <c r="DB36" s="677"/>
      <c r="DC36" s="679"/>
      <c r="DD36" s="650">
        <v>718341</v>
      </c>
      <c r="DE36" s="642"/>
      <c r="DF36" s="642"/>
      <c r="DG36" s="642"/>
      <c r="DH36" s="642"/>
      <c r="DI36" s="642"/>
      <c r="DJ36" s="642"/>
      <c r="DK36" s="643"/>
      <c r="DL36" s="650">
        <v>606338</v>
      </c>
      <c r="DM36" s="642"/>
      <c r="DN36" s="642"/>
      <c r="DO36" s="642"/>
      <c r="DP36" s="642"/>
      <c r="DQ36" s="642"/>
      <c r="DR36" s="642"/>
      <c r="DS36" s="642"/>
      <c r="DT36" s="642"/>
      <c r="DU36" s="642"/>
      <c r="DV36" s="643"/>
      <c r="DW36" s="646">
        <v>18.5</v>
      </c>
      <c r="DX36" s="677"/>
      <c r="DY36" s="677"/>
      <c r="DZ36" s="677"/>
      <c r="EA36" s="677"/>
      <c r="EB36" s="677"/>
      <c r="EC36" s="678"/>
    </row>
    <row r="37" spans="2:133" ht="11.25" customHeight="1" x14ac:dyDescent="0.15">
      <c r="B37" s="638" t="s">
        <v>335</v>
      </c>
      <c r="C37" s="639"/>
      <c r="D37" s="639"/>
      <c r="E37" s="639"/>
      <c r="F37" s="639"/>
      <c r="G37" s="639"/>
      <c r="H37" s="639"/>
      <c r="I37" s="639"/>
      <c r="J37" s="639"/>
      <c r="K37" s="639"/>
      <c r="L37" s="639"/>
      <c r="M37" s="639"/>
      <c r="N37" s="639"/>
      <c r="O37" s="639"/>
      <c r="P37" s="639"/>
      <c r="Q37" s="640"/>
      <c r="R37" s="641">
        <v>124049</v>
      </c>
      <c r="S37" s="642"/>
      <c r="T37" s="642"/>
      <c r="U37" s="642"/>
      <c r="V37" s="642"/>
      <c r="W37" s="642"/>
      <c r="X37" s="642"/>
      <c r="Y37" s="643"/>
      <c r="Z37" s="644">
        <v>2</v>
      </c>
      <c r="AA37" s="644"/>
      <c r="AB37" s="644"/>
      <c r="AC37" s="644"/>
      <c r="AD37" s="645" t="s">
        <v>174</v>
      </c>
      <c r="AE37" s="645"/>
      <c r="AF37" s="645"/>
      <c r="AG37" s="645"/>
      <c r="AH37" s="645"/>
      <c r="AI37" s="645"/>
      <c r="AJ37" s="645"/>
      <c r="AK37" s="645"/>
      <c r="AL37" s="646" t="s">
        <v>174</v>
      </c>
      <c r="AM37" s="647"/>
      <c r="AN37" s="647"/>
      <c r="AO37" s="648"/>
      <c r="AQ37" s="718" t="s">
        <v>336</v>
      </c>
      <c r="AR37" s="719"/>
      <c r="AS37" s="719"/>
      <c r="AT37" s="719"/>
      <c r="AU37" s="719"/>
      <c r="AV37" s="719"/>
      <c r="AW37" s="719"/>
      <c r="AX37" s="719"/>
      <c r="AY37" s="720"/>
      <c r="AZ37" s="641">
        <v>91109</v>
      </c>
      <c r="BA37" s="642"/>
      <c r="BB37" s="642"/>
      <c r="BC37" s="642"/>
      <c r="BD37" s="665"/>
      <c r="BE37" s="665"/>
      <c r="BF37" s="700"/>
      <c r="BG37" s="656" t="s">
        <v>337</v>
      </c>
      <c r="BH37" s="657"/>
      <c r="BI37" s="657"/>
      <c r="BJ37" s="657"/>
      <c r="BK37" s="657"/>
      <c r="BL37" s="657"/>
      <c r="BM37" s="657"/>
      <c r="BN37" s="657"/>
      <c r="BO37" s="657"/>
      <c r="BP37" s="657"/>
      <c r="BQ37" s="657"/>
      <c r="BR37" s="657"/>
      <c r="BS37" s="657"/>
      <c r="BT37" s="657"/>
      <c r="BU37" s="658"/>
      <c r="BV37" s="641">
        <v>1357</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325757</v>
      </c>
      <c r="CS37" s="665"/>
      <c r="CT37" s="665"/>
      <c r="CU37" s="665"/>
      <c r="CV37" s="665"/>
      <c r="CW37" s="665"/>
      <c r="CX37" s="665"/>
      <c r="CY37" s="666"/>
      <c r="CZ37" s="646">
        <v>5.7</v>
      </c>
      <c r="DA37" s="677"/>
      <c r="DB37" s="677"/>
      <c r="DC37" s="679"/>
      <c r="DD37" s="650">
        <v>325757</v>
      </c>
      <c r="DE37" s="665"/>
      <c r="DF37" s="665"/>
      <c r="DG37" s="665"/>
      <c r="DH37" s="665"/>
      <c r="DI37" s="665"/>
      <c r="DJ37" s="665"/>
      <c r="DK37" s="666"/>
      <c r="DL37" s="650">
        <v>274584</v>
      </c>
      <c r="DM37" s="665"/>
      <c r="DN37" s="665"/>
      <c r="DO37" s="665"/>
      <c r="DP37" s="665"/>
      <c r="DQ37" s="665"/>
      <c r="DR37" s="665"/>
      <c r="DS37" s="665"/>
      <c r="DT37" s="665"/>
      <c r="DU37" s="665"/>
      <c r="DV37" s="666"/>
      <c r="DW37" s="646">
        <v>8.4</v>
      </c>
      <c r="DX37" s="677"/>
      <c r="DY37" s="677"/>
      <c r="DZ37" s="677"/>
      <c r="EA37" s="677"/>
      <c r="EB37" s="677"/>
      <c r="EC37" s="678"/>
    </row>
    <row r="38" spans="2:133" ht="11.25" customHeight="1" x14ac:dyDescent="0.15">
      <c r="B38" s="686" t="s">
        <v>339</v>
      </c>
      <c r="C38" s="687"/>
      <c r="D38" s="687"/>
      <c r="E38" s="687"/>
      <c r="F38" s="687"/>
      <c r="G38" s="687"/>
      <c r="H38" s="687"/>
      <c r="I38" s="687"/>
      <c r="J38" s="687"/>
      <c r="K38" s="687"/>
      <c r="L38" s="687"/>
      <c r="M38" s="687"/>
      <c r="N38" s="687"/>
      <c r="O38" s="687"/>
      <c r="P38" s="687"/>
      <c r="Q38" s="688"/>
      <c r="R38" s="721">
        <v>6078798</v>
      </c>
      <c r="S38" s="722"/>
      <c r="T38" s="722"/>
      <c r="U38" s="722"/>
      <c r="V38" s="722"/>
      <c r="W38" s="722"/>
      <c r="X38" s="722"/>
      <c r="Y38" s="723"/>
      <c r="Z38" s="724">
        <v>100</v>
      </c>
      <c r="AA38" s="724"/>
      <c r="AB38" s="724"/>
      <c r="AC38" s="724"/>
      <c r="AD38" s="725">
        <v>3160375</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9442</v>
      </c>
      <c r="BA38" s="642"/>
      <c r="BB38" s="642"/>
      <c r="BC38" s="642"/>
      <c r="BD38" s="665"/>
      <c r="BE38" s="665"/>
      <c r="BF38" s="700"/>
      <c r="BG38" s="656" t="s">
        <v>341</v>
      </c>
      <c r="BH38" s="657"/>
      <c r="BI38" s="657"/>
      <c r="BJ38" s="657"/>
      <c r="BK38" s="657"/>
      <c r="BL38" s="657"/>
      <c r="BM38" s="657"/>
      <c r="BN38" s="657"/>
      <c r="BO38" s="657"/>
      <c r="BP38" s="657"/>
      <c r="BQ38" s="657"/>
      <c r="BR38" s="657"/>
      <c r="BS38" s="657"/>
      <c r="BT38" s="657"/>
      <c r="BU38" s="658"/>
      <c r="BV38" s="641">
        <v>2348</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514491</v>
      </c>
      <c r="CS38" s="642"/>
      <c r="CT38" s="642"/>
      <c r="CU38" s="642"/>
      <c r="CV38" s="642"/>
      <c r="CW38" s="642"/>
      <c r="CX38" s="642"/>
      <c r="CY38" s="643"/>
      <c r="CZ38" s="646">
        <v>8.9</v>
      </c>
      <c r="DA38" s="677"/>
      <c r="DB38" s="677"/>
      <c r="DC38" s="679"/>
      <c r="DD38" s="650">
        <v>446189</v>
      </c>
      <c r="DE38" s="642"/>
      <c r="DF38" s="642"/>
      <c r="DG38" s="642"/>
      <c r="DH38" s="642"/>
      <c r="DI38" s="642"/>
      <c r="DJ38" s="642"/>
      <c r="DK38" s="643"/>
      <c r="DL38" s="650">
        <v>372679</v>
      </c>
      <c r="DM38" s="642"/>
      <c r="DN38" s="642"/>
      <c r="DO38" s="642"/>
      <c r="DP38" s="642"/>
      <c r="DQ38" s="642"/>
      <c r="DR38" s="642"/>
      <c r="DS38" s="642"/>
      <c r="DT38" s="642"/>
      <c r="DU38" s="642"/>
      <c r="DV38" s="643"/>
      <c r="DW38" s="646">
        <v>11.3</v>
      </c>
      <c r="DX38" s="677"/>
      <c r="DY38" s="677"/>
      <c r="DZ38" s="677"/>
      <c r="EA38" s="677"/>
      <c r="EB38" s="677"/>
      <c r="EC38" s="678"/>
    </row>
    <row r="39" spans="2:133" ht="11.25" customHeight="1" x14ac:dyDescent="0.15">
      <c r="AQ39" s="718" t="s">
        <v>343</v>
      </c>
      <c r="AR39" s="719"/>
      <c r="AS39" s="719"/>
      <c r="AT39" s="719"/>
      <c r="AU39" s="719"/>
      <c r="AV39" s="719"/>
      <c r="AW39" s="719"/>
      <c r="AX39" s="719"/>
      <c r="AY39" s="720"/>
      <c r="AZ39" s="641" t="s">
        <v>230</v>
      </c>
      <c r="BA39" s="642"/>
      <c r="BB39" s="642"/>
      <c r="BC39" s="642"/>
      <c r="BD39" s="665"/>
      <c r="BE39" s="665"/>
      <c r="BF39" s="700"/>
      <c r="BG39" s="732" t="s">
        <v>344</v>
      </c>
      <c r="BH39" s="733"/>
      <c r="BI39" s="733"/>
      <c r="BJ39" s="733"/>
      <c r="BK39" s="733"/>
      <c r="BL39" s="235"/>
      <c r="BM39" s="657" t="s">
        <v>345</v>
      </c>
      <c r="BN39" s="657"/>
      <c r="BO39" s="657"/>
      <c r="BP39" s="657"/>
      <c r="BQ39" s="657"/>
      <c r="BR39" s="657"/>
      <c r="BS39" s="657"/>
      <c r="BT39" s="657"/>
      <c r="BU39" s="658"/>
      <c r="BV39" s="641">
        <v>103</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114918</v>
      </c>
      <c r="CS39" s="665"/>
      <c r="CT39" s="665"/>
      <c r="CU39" s="665"/>
      <c r="CV39" s="665"/>
      <c r="CW39" s="665"/>
      <c r="CX39" s="665"/>
      <c r="CY39" s="666"/>
      <c r="CZ39" s="646">
        <v>2</v>
      </c>
      <c r="DA39" s="677"/>
      <c r="DB39" s="677"/>
      <c r="DC39" s="679"/>
      <c r="DD39" s="650">
        <v>92509</v>
      </c>
      <c r="DE39" s="665"/>
      <c r="DF39" s="665"/>
      <c r="DG39" s="665"/>
      <c r="DH39" s="665"/>
      <c r="DI39" s="665"/>
      <c r="DJ39" s="665"/>
      <c r="DK39" s="666"/>
      <c r="DL39" s="650" t="s">
        <v>230</v>
      </c>
      <c r="DM39" s="665"/>
      <c r="DN39" s="665"/>
      <c r="DO39" s="665"/>
      <c r="DP39" s="665"/>
      <c r="DQ39" s="665"/>
      <c r="DR39" s="665"/>
      <c r="DS39" s="665"/>
      <c r="DT39" s="665"/>
      <c r="DU39" s="665"/>
      <c r="DV39" s="666"/>
      <c r="DW39" s="646" t="s">
        <v>230</v>
      </c>
      <c r="DX39" s="677"/>
      <c r="DY39" s="677"/>
      <c r="DZ39" s="677"/>
      <c r="EA39" s="677"/>
      <c r="EB39" s="677"/>
      <c r="EC39" s="678"/>
    </row>
    <row r="40" spans="2:133" ht="11.25" customHeight="1" x14ac:dyDescent="0.15">
      <c r="AQ40" s="718" t="s">
        <v>347</v>
      </c>
      <c r="AR40" s="719"/>
      <c r="AS40" s="719"/>
      <c r="AT40" s="719"/>
      <c r="AU40" s="719"/>
      <c r="AV40" s="719"/>
      <c r="AW40" s="719"/>
      <c r="AX40" s="719"/>
      <c r="AY40" s="720"/>
      <c r="AZ40" s="641">
        <v>106017</v>
      </c>
      <c r="BA40" s="642"/>
      <c r="BB40" s="642"/>
      <c r="BC40" s="642"/>
      <c r="BD40" s="665"/>
      <c r="BE40" s="665"/>
      <c r="BF40" s="700"/>
      <c r="BG40" s="732"/>
      <c r="BH40" s="733"/>
      <c r="BI40" s="733"/>
      <c r="BJ40" s="733"/>
      <c r="BK40" s="733"/>
      <c r="BL40" s="235"/>
      <c r="BM40" s="657" t="s">
        <v>348</v>
      </c>
      <c r="BN40" s="657"/>
      <c r="BO40" s="657"/>
      <c r="BP40" s="657"/>
      <c r="BQ40" s="657"/>
      <c r="BR40" s="657"/>
      <c r="BS40" s="657"/>
      <c r="BT40" s="657"/>
      <c r="BU40" s="658"/>
      <c r="BV40" s="641" t="s">
        <v>174</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t="s">
        <v>230</v>
      </c>
      <c r="CS40" s="642"/>
      <c r="CT40" s="642"/>
      <c r="CU40" s="642"/>
      <c r="CV40" s="642"/>
      <c r="CW40" s="642"/>
      <c r="CX40" s="642"/>
      <c r="CY40" s="643"/>
      <c r="CZ40" s="646" t="s">
        <v>174</v>
      </c>
      <c r="DA40" s="677"/>
      <c r="DB40" s="677"/>
      <c r="DC40" s="679"/>
      <c r="DD40" s="650" t="s">
        <v>230</v>
      </c>
      <c r="DE40" s="642"/>
      <c r="DF40" s="642"/>
      <c r="DG40" s="642"/>
      <c r="DH40" s="642"/>
      <c r="DI40" s="642"/>
      <c r="DJ40" s="642"/>
      <c r="DK40" s="643"/>
      <c r="DL40" s="650" t="s">
        <v>174</v>
      </c>
      <c r="DM40" s="642"/>
      <c r="DN40" s="642"/>
      <c r="DO40" s="642"/>
      <c r="DP40" s="642"/>
      <c r="DQ40" s="642"/>
      <c r="DR40" s="642"/>
      <c r="DS40" s="642"/>
      <c r="DT40" s="642"/>
      <c r="DU40" s="642"/>
      <c r="DV40" s="643"/>
      <c r="DW40" s="646" t="s">
        <v>230</v>
      </c>
      <c r="DX40" s="677"/>
      <c r="DY40" s="677"/>
      <c r="DZ40" s="677"/>
      <c r="EA40" s="677"/>
      <c r="EB40" s="677"/>
      <c r="EC40" s="678"/>
    </row>
    <row r="41" spans="2:133" ht="11.25" customHeight="1" x14ac:dyDescent="0.15">
      <c r="AQ41" s="728" t="s">
        <v>350</v>
      </c>
      <c r="AR41" s="729"/>
      <c r="AS41" s="729"/>
      <c r="AT41" s="729"/>
      <c r="AU41" s="729"/>
      <c r="AV41" s="729"/>
      <c r="AW41" s="729"/>
      <c r="AX41" s="729"/>
      <c r="AY41" s="730"/>
      <c r="AZ41" s="721">
        <v>317365</v>
      </c>
      <c r="BA41" s="722"/>
      <c r="BB41" s="722"/>
      <c r="BC41" s="722"/>
      <c r="BD41" s="711"/>
      <c r="BE41" s="711"/>
      <c r="BF41" s="713"/>
      <c r="BG41" s="734"/>
      <c r="BH41" s="735"/>
      <c r="BI41" s="735"/>
      <c r="BJ41" s="735"/>
      <c r="BK41" s="735"/>
      <c r="BL41" s="236"/>
      <c r="BM41" s="668" t="s">
        <v>351</v>
      </c>
      <c r="BN41" s="668"/>
      <c r="BO41" s="668"/>
      <c r="BP41" s="668"/>
      <c r="BQ41" s="668"/>
      <c r="BR41" s="668"/>
      <c r="BS41" s="668"/>
      <c r="BT41" s="668"/>
      <c r="BU41" s="669"/>
      <c r="BV41" s="721">
        <v>317</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230</v>
      </c>
      <c r="CS41" s="665"/>
      <c r="CT41" s="665"/>
      <c r="CU41" s="665"/>
      <c r="CV41" s="665"/>
      <c r="CW41" s="665"/>
      <c r="CX41" s="665"/>
      <c r="CY41" s="666"/>
      <c r="CZ41" s="646" t="s">
        <v>174</v>
      </c>
      <c r="DA41" s="677"/>
      <c r="DB41" s="677"/>
      <c r="DC41" s="679"/>
      <c r="DD41" s="650" t="s">
        <v>174</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1245552</v>
      </c>
      <c r="CS42" s="642"/>
      <c r="CT42" s="642"/>
      <c r="CU42" s="642"/>
      <c r="CV42" s="642"/>
      <c r="CW42" s="642"/>
      <c r="CX42" s="642"/>
      <c r="CY42" s="643"/>
      <c r="CZ42" s="646">
        <v>21.6</v>
      </c>
      <c r="DA42" s="647"/>
      <c r="DB42" s="647"/>
      <c r="DC42" s="742"/>
      <c r="DD42" s="650">
        <v>326298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t="s">
        <v>230</v>
      </c>
      <c r="CS43" s="665"/>
      <c r="CT43" s="665"/>
      <c r="CU43" s="665"/>
      <c r="CV43" s="665"/>
      <c r="CW43" s="665"/>
      <c r="CX43" s="665"/>
      <c r="CY43" s="666"/>
      <c r="CZ43" s="646" t="s">
        <v>230</v>
      </c>
      <c r="DA43" s="677"/>
      <c r="DB43" s="677"/>
      <c r="DC43" s="679"/>
      <c r="DD43" s="650" t="s">
        <v>174</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308</v>
      </c>
      <c r="CE44" s="754"/>
      <c r="CF44" s="638" t="s">
        <v>358</v>
      </c>
      <c r="CG44" s="639"/>
      <c r="CH44" s="639"/>
      <c r="CI44" s="639"/>
      <c r="CJ44" s="639"/>
      <c r="CK44" s="639"/>
      <c r="CL44" s="639"/>
      <c r="CM44" s="639"/>
      <c r="CN44" s="639"/>
      <c r="CO44" s="639"/>
      <c r="CP44" s="639"/>
      <c r="CQ44" s="640"/>
      <c r="CR44" s="641">
        <v>646673</v>
      </c>
      <c r="CS44" s="642"/>
      <c r="CT44" s="642"/>
      <c r="CU44" s="642"/>
      <c r="CV44" s="642"/>
      <c r="CW44" s="642"/>
      <c r="CX44" s="642"/>
      <c r="CY44" s="643"/>
      <c r="CZ44" s="646">
        <v>11.2</v>
      </c>
      <c r="DA44" s="647"/>
      <c r="DB44" s="647"/>
      <c r="DC44" s="742"/>
      <c r="DD44" s="650">
        <v>282931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217236</v>
      </c>
      <c r="CS45" s="665"/>
      <c r="CT45" s="665"/>
      <c r="CU45" s="665"/>
      <c r="CV45" s="665"/>
      <c r="CW45" s="665"/>
      <c r="CX45" s="665"/>
      <c r="CY45" s="666"/>
      <c r="CZ45" s="646">
        <v>3.8</v>
      </c>
      <c r="DA45" s="677"/>
      <c r="DB45" s="677"/>
      <c r="DC45" s="679"/>
      <c r="DD45" s="650">
        <v>5878</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429437</v>
      </c>
      <c r="CS46" s="642"/>
      <c r="CT46" s="642"/>
      <c r="CU46" s="642"/>
      <c r="CV46" s="642"/>
      <c r="CW46" s="642"/>
      <c r="CX46" s="642"/>
      <c r="CY46" s="643"/>
      <c r="CZ46" s="646">
        <v>7.5</v>
      </c>
      <c r="DA46" s="647"/>
      <c r="DB46" s="647"/>
      <c r="DC46" s="742"/>
      <c r="DD46" s="650">
        <v>277053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v>598879</v>
      </c>
      <c r="CS47" s="665"/>
      <c r="CT47" s="665"/>
      <c r="CU47" s="665"/>
      <c r="CV47" s="665"/>
      <c r="CW47" s="665"/>
      <c r="CX47" s="665"/>
      <c r="CY47" s="666"/>
      <c r="CZ47" s="646">
        <v>10.4</v>
      </c>
      <c r="DA47" s="677"/>
      <c r="DB47" s="677"/>
      <c r="DC47" s="679"/>
      <c r="DD47" s="650">
        <v>43367</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230</v>
      </c>
      <c r="CS48" s="642"/>
      <c r="CT48" s="642"/>
      <c r="CU48" s="642"/>
      <c r="CV48" s="642"/>
      <c r="CW48" s="642"/>
      <c r="CX48" s="642"/>
      <c r="CY48" s="643"/>
      <c r="CZ48" s="646" t="s">
        <v>230</v>
      </c>
      <c r="DA48" s="647"/>
      <c r="DB48" s="647"/>
      <c r="DC48" s="742"/>
      <c r="DD48" s="650" t="s">
        <v>174</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5762357</v>
      </c>
      <c r="CS49" s="711"/>
      <c r="CT49" s="711"/>
      <c r="CU49" s="711"/>
      <c r="CV49" s="711"/>
      <c r="CW49" s="711"/>
      <c r="CX49" s="711"/>
      <c r="CY49" s="743"/>
      <c r="CZ49" s="726">
        <v>100</v>
      </c>
      <c r="DA49" s="744"/>
      <c r="DB49" s="744"/>
      <c r="DC49" s="745"/>
      <c r="DD49" s="746">
        <v>3628242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d7vMH/OYJWeIRKarg/JeDK45RnZBtl61AWCJHDJFmk7swQWV3dCre25ygf428y4njZhMHp2Cx/ulIsP21woWZA==" saltValue="/ds/48wLZHVnhJ7Mwdzq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v>6076</v>
      </c>
      <c r="R7" s="777"/>
      <c r="S7" s="777"/>
      <c r="T7" s="777"/>
      <c r="U7" s="777"/>
      <c r="V7" s="777">
        <v>5759</v>
      </c>
      <c r="W7" s="777"/>
      <c r="X7" s="777"/>
      <c r="Y7" s="777"/>
      <c r="Z7" s="777"/>
      <c r="AA7" s="777">
        <v>316</v>
      </c>
      <c r="AB7" s="777"/>
      <c r="AC7" s="777"/>
      <c r="AD7" s="777"/>
      <c r="AE7" s="778"/>
      <c r="AF7" s="779">
        <v>240</v>
      </c>
      <c r="AG7" s="780"/>
      <c r="AH7" s="780"/>
      <c r="AI7" s="780"/>
      <c r="AJ7" s="781"/>
      <c r="AK7" s="816">
        <v>196</v>
      </c>
      <c r="AL7" s="817"/>
      <c r="AM7" s="817"/>
      <c r="AN7" s="817"/>
      <c r="AO7" s="817"/>
      <c r="AP7" s="817">
        <v>5897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594</v>
      </c>
      <c r="BT7" s="821"/>
      <c r="BU7" s="821"/>
      <c r="BV7" s="821"/>
      <c r="BW7" s="821"/>
      <c r="BX7" s="821"/>
      <c r="BY7" s="821"/>
      <c r="BZ7" s="821"/>
      <c r="CA7" s="821"/>
      <c r="CB7" s="821"/>
      <c r="CC7" s="821"/>
      <c r="CD7" s="821"/>
      <c r="CE7" s="821"/>
      <c r="CF7" s="821"/>
      <c r="CG7" s="822"/>
      <c r="CH7" s="813">
        <v>8</v>
      </c>
      <c r="CI7" s="814"/>
      <c r="CJ7" s="814"/>
      <c r="CK7" s="814"/>
      <c r="CL7" s="815"/>
      <c r="CM7" s="813">
        <v>274</v>
      </c>
      <c r="CN7" s="814"/>
      <c r="CO7" s="814"/>
      <c r="CP7" s="814"/>
      <c r="CQ7" s="815"/>
      <c r="CR7" s="813">
        <v>300</v>
      </c>
      <c r="CS7" s="814"/>
      <c r="CT7" s="814"/>
      <c r="CU7" s="814"/>
      <c r="CV7" s="815"/>
      <c r="CW7" s="813">
        <v>1</v>
      </c>
      <c r="CX7" s="814"/>
      <c r="CY7" s="814"/>
      <c r="CZ7" s="814"/>
      <c r="DA7" s="815"/>
      <c r="DB7" s="813" t="s">
        <v>598</v>
      </c>
      <c r="DC7" s="814"/>
      <c r="DD7" s="814"/>
      <c r="DE7" s="814"/>
      <c r="DF7" s="815"/>
      <c r="DG7" s="813" t="s">
        <v>598</v>
      </c>
      <c r="DH7" s="814"/>
      <c r="DI7" s="814"/>
      <c r="DJ7" s="814"/>
      <c r="DK7" s="815"/>
      <c r="DL7" s="813" t="s">
        <v>598</v>
      </c>
      <c r="DM7" s="814"/>
      <c r="DN7" s="814"/>
      <c r="DO7" s="814"/>
      <c r="DP7" s="815"/>
      <c r="DQ7" s="813" t="s">
        <v>598</v>
      </c>
      <c r="DR7" s="814"/>
      <c r="DS7" s="814"/>
      <c r="DT7" s="814"/>
      <c r="DU7" s="815"/>
      <c r="DV7" s="794"/>
      <c r="DW7" s="795"/>
      <c r="DX7" s="795"/>
      <c r="DY7" s="795"/>
      <c r="DZ7" s="796"/>
      <c r="EA7" s="254"/>
    </row>
    <row r="8" spans="1:131" s="255" customFormat="1" ht="26.25" customHeight="1" x14ac:dyDescent="0.15">
      <c r="A8" s="261">
        <v>2</v>
      </c>
      <c r="B8" s="797" t="s">
        <v>387</v>
      </c>
      <c r="C8" s="798"/>
      <c r="D8" s="798"/>
      <c r="E8" s="798"/>
      <c r="F8" s="798"/>
      <c r="G8" s="798"/>
      <c r="H8" s="798"/>
      <c r="I8" s="798"/>
      <c r="J8" s="798"/>
      <c r="K8" s="798"/>
      <c r="L8" s="798"/>
      <c r="M8" s="798"/>
      <c r="N8" s="798"/>
      <c r="O8" s="798"/>
      <c r="P8" s="799"/>
      <c r="Q8" s="800">
        <v>1</v>
      </c>
      <c r="R8" s="801"/>
      <c r="S8" s="801"/>
      <c r="T8" s="801"/>
      <c r="U8" s="801"/>
      <c r="V8" s="801">
        <v>1</v>
      </c>
      <c r="W8" s="801"/>
      <c r="X8" s="801"/>
      <c r="Y8" s="801"/>
      <c r="Z8" s="801"/>
      <c r="AA8" s="801" t="s">
        <v>598</v>
      </c>
      <c r="AB8" s="801"/>
      <c r="AC8" s="801"/>
      <c r="AD8" s="801"/>
      <c r="AE8" s="802"/>
      <c r="AF8" s="803" t="s">
        <v>388</v>
      </c>
      <c r="AG8" s="804"/>
      <c r="AH8" s="804"/>
      <c r="AI8" s="804"/>
      <c r="AJ8" s="805"/>
      <c r="AK8" s="806" t="s">
        <v>598</v>
      </c>
      <c r="AL8" s="807"/>
      <c r="AM8" s="807"/>
      <c r="AN8" s="807"/>
      <c r="AO8" s="807"/>
      <c r="AP8" s="807">
        <v>1</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595</v>
      </c>
      <c r="BT8" s="811"/>
      <c r="BU8" s="811"/>
      <c r="BV8" s="811"/>
      <c r="BW8" s="811"/>
      <c r="BX8" s="811"/>
      <c r="BY8" s="811"/>
      <c r="BZ8" s="811"/>
      <c r="CA8" s="811"/>
      <c r="CB8" s="811"/>
      <c r="CC8" s="811"/>
      <c r="CD8" s="811"/>
      <c r="CE8" s="811"/>
      <c r="CF8" s="811"/>
      <c r="CG8" s="812"/>
      <c r="CH8" s="823">
        <v>0</v>
      </c>
      <c r="CI8" s="824"/>
      <c r="CJ8" s="824"/>
      <c r="CK8" s="824"/>
      <c r="CL8" s="825"/>
      <c r="CM8" s="823">
        <v>17</v>
      </c>
      <c r="CN8" s="824"/>
      <c r="CO8" s="824"/>
      <c r="CP8" s="824"/>
      <c r="CQ8" s="825"/>
      <c r="CR8" s="823">
        <v>10</v>
      </c>
      <c r="CS8" s="824"/>
      <c r="CT8" s="824"/>
      <c r="CU8" s="824"/>
      <c r="CV8" s="825"/>
      <c r="CW8" s="823" t="s">
        <v>598</v>
      </c>
      <c r="CX8" s="824"/>
      <c r="CY8" s="824"/>
      <c r="CZ8" s="824"/>
      <c r="DA8" s="825"/>
      <c r="DB8" s="823" t="s">
        <v>598</v>
      </c>
      <c r="DC8" s="824"/>
      <c r="DD8" s="824"/>
      <c r="DE8" s="824"/>
      <c r="DF8" s="825"/>
      <c r="DG8" s="823" t="s">
        <v>598</v>
      </c>
      <c r="DH8" s="824"/>
      <c r="DI8" s="824"/>
      <c r="DJ8" s="824"/>
      <c r="DK8" s="825"/>
      <c r="DL8" s="823" t="s">
        <v>598</v>
      </c>
      <c r="DM8" s="824"/>
      <c r="DN8" s="824"/>
      <c r="DO8" s="824"/>
      <c r="DP8" s="825"/>
      <c r="DQ8" s="823" t="s">
        <v>598</v>
      </c>
      <c r="DR8" s="824"/>
      <c r="DS8" s="824"/>
      <c r="DT8" s="824"/>
      <c r="DU8" s="825"/>
      <c r="DV8" s="826"/>
      <c r="DW8" s="827"/>
      <c r="DX8" s="827"/>
      <c r="DY8" s="827"/>
      <c r="DZ8" s="828"/>
      <c r="EA8" s="254"/>
    </row>
    <row r="9" spans="1:131" s="255" customFormat="1" ht="26.25" customHeight="1" x14ac:dyDescent="0.15">
      <c r="A9" s="261">
        <v>3</v>
      </c>
      <c r="B9" s="797" t="s">
        <v>389</v>
      </c>
      <c r="C9" s="798"/>
      <c r="D9" s="798"/>
      <c r="E9" s="798"/>
      <c r="F9" s="798"/>
      <c r="G9" s="798"/>
      <c r="H9" s="798"/>
      <c r="I9" s="798"/>
      <c r="J9" s="798"/>
      <c r="K9" s="798"/>
      <c r="L9" s="798"/>
      <c r="M9" s="798"/>
      <c r="N9" s="798"/>
      <c r="O9" s="798"/>
      <c r="P9" s="799"/>
      <c r="Q9" s="800">
        <v>12</v>
      </c>
      <c r="R9" s="801"/>
      <c r="S9" s="801"/>
      <c r="T9" s="801"/>
      <c r="U9" s="801"/>
      <c r="V9" s="801">
        <v>12</v>
      </c>
      <c r="W9" s="801"/>
      <c r="X9" s="801"/>
      <c r="Y9" s="801"/>
      <c r="Z9" s="801"/>
      <c r="AA9" s="801" t="s">
        <v>598</v>
      </c>
      <c r="AB9" s="801"/>
      <c r="AC9" s="801"/>
      <c r="AD9" s="801"/>
      <c r="AE9" s="802"/>
      <c r="AF9" s="803" t="s">
        <v>390</v>
      </c>
      <c r="AG9" s="804"/>
      <c r="AH9" s="804"/>
      <c r="AI9" s="804"/>
      <c r="AJ9" s="805"/>
      <c r="AK9" s="806">
        <v>9</v>
      </c>
      <c r="AL9" s="807"/>
      <c r="AM9" s="807"/>
      <c r="AN9" s="807"/>
      <c r="AO9" s="807"/>
      <c r="AP9" s="807" t="s">
        <v>598</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596</v>
      </c>
      <c r="BT9" s="811"/>
      <c r="BU9" s="811"/>
      <c r="BV9" s="811"/>
      <c r="BW9" s="811"/>
      <c r="BX9" s="811"/>
      <c r="BY9" s="811"/>
      <c r="BZ9" s="811"/>
      <c r="CA9" s="811"/>
      <c r="CB9" s="811"/>
      <c r="CC9" s="811"/>
      <c r="CD9" s="811"/>
      <c r="CE9" s="811"/>
      <c r="CF9" s="811"/>
      <c r="CG9" s="812"/>
      <c r="CH9" s="823">
        <v>5</v>
      </c>
      <c r="CI9" s="824"/>
      <c r="CJ9" s="824"/>
      <c r="CK9" s="824"/>
      <c r="CL9" s="825"/>
      <c r="CM9" s="823">
        <v>40</v>
      </c>
      <c r="CN9" s="824"/>
      <c r="CO9" s="824"/>
      <c r="CP9" s="824"/>
      <c r="CQ9" s="825"/>
      <c r="CR9" s="823">
        <v>3</v>
      </c>
      <c r="CS9" s="824"/>
      <c r="CT9" s="824"/>
      <c r="CU9" s="824"/>
      <c r="CV9" s="825"/>
      <c r="CW9" s="823" t="s">
        <v>598</v>
      </c>
      <c r="CX9" s="824"/>
      <c r="CY9" s="824"/>
      <c r="CZ9" s="824"/>
      <c r="DA9" s="825"/>
      <c r="DB9" s="823" t="s">
        <v>598</v>
      </c>
      <c r="DC9" s="824"/>
      <c r="DD9" s="824"/>
      <c r="DE9" s="824"/>
      <c r="DF9" s="825"/>
      <c r="DG9" s="823" t="s">
        <v>598</v>
      </c>
      <c r="DH9" s="824"/>
      <c r="DI9" s="824"/>
      <c r="DJ9" s="824"/>
      <c r="DK9" s="825"/>
      <c r="DL9" s="823" t="s">
        <v>598</v>
      </c>
      <c r="DM9" s="824"/>
      <c r="DN9" s="824"/>
      <c r="DO9" s="824"/>
      <c r="DP9" s="825"/>
      <c r="DQ9" s="823" t="s">
        <v>598</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597</v>
      </c>
      <c r="BT10" s="811"/>
      <c r="BU10" s="811"/>
      <c r="BV10" s="811"/>
      <c r="BW10" s="811"/>
      <c r="BX10" s="811"/>
      <c r="BY10" s="811"/>
      <c r="BZ10" s="811"/>
      <c r="CA10" s="811"/>
      <c r="CB10" s="811"/>
      <c r="CC10" s="811"/>
      <c r="CD10" s="811"/>
      <c r="CE10" s="811"/>
      <c r="CF10" s="811"/>
      <c r="CG10" s="812"/>
      <c r="CH10" s="823">
        <v>5</v>
      </c>
      <c r="CI10" s="824"/>
      <c r="CJ10" s="824"/>
      <c r="CK10" s="824"/>
      <c r="CL10" s="825"/>
      <c r="CM10" s="823">
        <v>16</v>
      </c>
      <c r="CN10" s="824"/>
      <c r="CO10" s="824"/>
      <c r="CP10" s="824"/>
      <c r="CQ10" s="825"/>
      <c r="CR10" s="823">
        <v>3</v>
      </c>
      <c r="CS10" s="824"/>
      <c r="CT10" s="824"/>
      <c r="CU10" s="824"/>
      <c r="CV10" s="825"/>
      <c r="CW10" s="823" t="s">
        <v>598</v>
      </c>
      <c r="CX10" s="824"/>
      <c r="CY10" s="824"/>
      <c r="CZ10" s="824"/>
      <c r="DA10" s="825"/>
      <c r="DB10" s="823" t="s">
        <v>598</v>
      </c>
      <c r="DC10" s="824"/>
      <c r="DD10" s="824"/>
      <c r="DE10" s="824"/>
      <c r="DF10" s="825"/>
      <c r="DG10" s="823" t="s">
        <v>598</v>
      </c>
      <c r="DH10" s="824"/>
      <c r="DI10" s="824"/>
      <c r="DJ10" s="824"/>
      <c r="DK10" s="825"/>
      <c r="DL10" s="823" t="s">
        <v>598</v>
      </c>
      <c r="DM10" s="824"/>
      <c r="DN10" s="824"/>
      <c r="DO10" s="824"/>
      <c r="DP10" s="825"/>
      <c r="DQ10" s="823" t="s">
        <v>598</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392</v>
      </c>
      <c r="B23" s="832" t="s">
        <v>393</v>
      </c>
      <c r="C23" s="833"/>
      <c r="D23" s="833"/>
      <c r="E23" s="833"/>
      <c r="F23" s="833"/>
      <c r="G23" s="833"/>
      <c r="H23" s="833"/>
      <c r="I23" s="833"/>
      <c r="J23" s="833"/>
      <c r="K23" s="833"/>
      <c r="L23" s="833"/>
      <c r="M23" s="833"/>
      <c r="N23" s="833"/>
      <c r="O23" s="833"/>
      <c r="P23" s="834"/>
      <c r="Q23" s="835">
        <v>6079</v>
      </c>
      <c r="R23" s="836"/>
      <c r="S23" s="836"/>
      <c r="T23" s="836"/>
      <c r="U23" s="836"/>
      <c r="V23" s="836">
        <v>5762</v>
      </c>
      <c r="W23" s="836"/>
      <c r="X23" s="836"/>
      <c r="Y23" s="836"/>
      <c r="Z23" s="836"/>
      <c r="AA23" s="836">
        <v>316</v>
      </c>
      <c r="AB23" s="836"/>
      <c r="AC23" s="836"/>
      <c r="AD23" s="836"/>
      <c r="AE23" s="837"/>
      <c r="AF23" s="838">
        <v>240</v>
      </c>
      <c r="AG23" s="836"/>
      <c r="AH23" s="836"/>
      <c r="AI23" s="836"/>
      <c r="AJ23" s="839"/>
      <c r="AK23" s="840"/>
      <c r="AL23" s="841"/>
      <c r="AM23" s="841"/>
      <c r="AN23" s="841"/>
      <c r="AO23" s="841"/>
      <c r="AP23" s="836">
        <v>5898</v>
      </c>
      <c r="AQ23" s="836"/>
      <c r="AR23" s="836"/>
      <c r="AS23" s="836"/>
      <c r="AT23" s="836"/>
      <c r="AU23" s="842"/>
      <c r="AV23" s="842"/>
      <c r="AW23" s="842"/>
      <c r="AX23" s="842"/>
      <c r="AY23" s="843"/>
      <c r="AZ23" s="851" t="s">
        <v>394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397</v>
      </c>
      <c r="R26" s="760"/>
      <c r="S26" s="760"/>
      <c r="T26" s="760"/>
      <c r="U26" s="761"/>
      <c r="V26" s="759" t="s">
        <v>398</v>
      </c>
      <c r="W26" s="760"/>
      <c r="X26" s="760"/>
      <c r="Y26" s="760"/>
      <c r="Z26" s="761"/>
      <c r="AA26" s="759" t="s">
        <v>399</v>
      </c>
      <c r="AB26" s="760"/>
      <c r="AC26" s="760"/>
      <c r="AD26" s="760"/>
      <c r="AE26" s="760"/>
      <c r="AF26" s="854" t="s">
        <v>400</v>
      </c>
      <c r="AG26" s="855"/>
      <c r="AH26" s="855"/>
      <c r="AI26" s="855"/>
      <c r="AJ26" s="856"/>
      <c r="AK26" s="760" t="s">
        <v>401</v>
      </c>
      <c r="AL26" s="760"/>
      <c r="AM26" s="760"/>
      <c r="AN26" s="760"/>
      <c r="AO26" s="761"/>
      <c r="AP26" s="759" t="s">
        <v>402</v>
      </c>
      <c r="AQ26" s="760"/>
      <c r="AR26" s="760"/>
      <c r="AS26" s="760"/>
      <c r="AT26" s="761"/>
      <c r="AU26" s="759" t="s">
        <v>403</v>
      </c>
      <c r="AV26" s="760"/>
      <c r="AW26" s="760"/>
      <c r="AX26" s="760"/>
      <c r="AY26" s="761"/>
      <c r="AZ26" s="759" t="s">
        <v>404</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405</v>
      </c>
      <c r="C28" s="774"/>
      <c r="D28" s="774"/>
      <c r="E28" s="774"/>
      <c r="F28" s="774"/>
      <c r="G28" s="774"/>
      <c r="H28" s="774"/>
      <c r="I28" s="774"/>
      <c r="J28" s="774"/>
      <c r="K28" s="774"/>
      <c r="L28" s="774"/>
      <c r="M28" s="774"/>
      <c r="N28" s="774"/>
      <c r="O28" s="774"/>
      <c r="P28" s="775"/>
      <c r="Q28" s="864">
        <v>1121</v>
      </c>
      <c r="R28" s="865"/>
      <c r="S28" s="865"/>
      <c r="T28" s="865"/>
      <c r="U28" s="865"/>
      <c r="V28" s="865">
        <v>1107</v>
      </c>
      <c r="W28" s="865"/>
      <c r="X28" s="865"/>
      <c r="Y28" s="865"/>
      <c r="Z28" s="865"/>
      <c r="AA28" s="865">
        <v>13</v>
      </c>
      <c r="AB28" s="865"/>
      <c r="AC28" s="865"/>
      <c r="AD28" s="865"/>
      <c r="AE28" s="866"/>
      <c r="AF28" s="867">
        <v>13</v>
      </c>
      <c r="AG28" s="865"/>
      <c r="AH28" s="865"/>
      <c r="AI28" s="865"/>
      <c r="AJ28" s="868"/>
      <c r="AK28" s="869">
        <v>106</v>
      </c>
      <c r="AL28" s="860"/>
      <c r="AM28" s="860"/>
      <c r="AN28" s="860"/>
      <c r="AO28" s="860"/>
      <c r="AP28" s="860" t="s">
        <v>598</v>
      </c>
      <c r="AQ28" s="860"/>
      <c r="AR28" s="860"/>
      <c r="AS28" s="860"/>
      <c r="AT28" s="860"/>
      <c r="AU28" s="860" t="s">
        <v>598</v>
      </c>
      <c r="AV28" s="860"/>
      <c r="AW28" s="860"/>
      <c r="AX28" s="860"/>
      <c r="AY28" s="860"/>
      <c r="AZ28" s="861" t="s">
        <v>598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406</v>
      </c>
      <c r="C29" s="798"/>
      <c r="D29" s="798"/>
      <c r="E29" s="798"/>
      <c r="F29" s="798"/>
      <c r="G29" s="798"/>
      <c r="H29" s="798"/>
      <c r="I29" s="798"/>
      <c r="J29" s="798"/>
      <c r="K29" s="798"/>
      <c r="L29" s="798"/>
      <c r="M29" s="798"/>
      <c r="N29" s="798"/>
      <c r="O29" s="798"/>
      <c r="P29" s="799"/>
      <c r="Q29" s="800">
        <v>1152</v>
      </c>
      <c r="R29" s="801"/>
      <c r="S29" s="801"/>
      <c r="T29" s="801"/>
      <c r="U29" s="801"/>
      <c r="V29" s="801">
        <v>1110</v>
      </c>
      <c r="W29" s="801"/>
      <c r="X29" s="801"/>
      <c r="Y29" s="801"/>
      <c r="Z29" s="801"/>
      <c r="AA29" s="801">
        <v>42</v>
      </c>
      <c r="AB29" s="801"/>
      <c r="AC29" s="801"/>
      <c r="AD29" s="801"/>
      <c r="AE29" s="802"/>
      <c r="AF29" s="803">
        <v>42</v>
      </c>
      <c r="AG29" s="804"/>
      <c r="AH29" s="804"/>
      <c r="AI29" s="804"/>
      <c r="AJ29" s="805"/>
      <c r="AK29" s="872">
        <v>158</v>
      </c>
      <c r="AL29" s="873"/>
      <c r="AM29" s="873"/>
      <c r="AN29" s="873"/>
      <c r="AO29" s="873"/>
      <c r="AP29" s="873">
        <v>11</v>
      </c>
      <c r="AQ29" s="873"/>
      <c r="AR29" s="873"/>
      <c r="AS29" s="873"/>
      <c r="AT29" s="873"/>
      <c r="AU29" s="873" t="s">
        <v>598</v>
      </c>
      <c r="AV29" s="873"/>
      <c r="AW29" s="873"/>
      <c r="AX29" s="873"/>
      <c r="AY29" s="873"/>
      <c r="AZ29" s="874" t="s">
        <v>598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407</v>
      </c>
      <c r="C30" s="798"/>
      <c r="D30" s="798"/>
      <c r="E30" s="798"/>
      <c r="F30" s="798"/>
      <c r="G30" s="798"/>
      <c r="H30" s="798"/>
      <c r="I30" s="798"/>
      <c r="J30" s="798"/>
      <c r="K30" s="798"/>
      <c r="L30" s="798"/>
      <c r="M30" s="798"/>
      <c r="N30" s="798"/>
      <c r="O30" s="798"/>
      <c r="P30" s="799"/>
      <c r="Q30" s="800">
        <v>118</v>
      </c>
      <c r="R30" s="801"/>
      <c r="S30" s="801"/>
      <c r="T30" s="801"/>
      <c r="U30" s="801"/>
      <c r="V30" s="801">
        <v>116</v>
      </c>
      <c r="W30" s="801"/>
      <c r="X30" s="801"/>
      <c r="Y30" s="801"/>
      <c r="Z30" s="801"/>
      <c r="AA30" s="801">
        <v>2</v>
      </c>
      <c r="AB30" s="801"/>
      <c r="AC30" s="801"/>
      <c r="AD30" s="801"/>
      <c r="AE30" s="802"/>
      <c r="AF30" s="803">
        <v>2</v>
      </c>
      <c r="AG30" s="804"/>
      <c r="AH30" s="804"/>
      <c r="AI30" s="804"/>
      <c r="AJ30" s="805"/>
      <c r="AK30" s="872">
        <v>43</v>
      </c>
      <c r="AL30" s="873"/>
      <c r="AM30" s="873"/>
      <c r="AN30" s="873"/>
      <c r="AO30" s="873"/>
      <c r="AP30" s="873" t="s">
        <v>598</v>
      </c>
      <c r="AQ30" s="873"/>
      <c r="AR30" s="873"/>
      <c r="AS30" s="873"/>
      <c r="AT30" s="873"/>
      <c r="AU30" s="873" t="s">
        <v>598</v>
      </c>
      <c r="AV30" s="873"/>
      <c r="AW30" s="873"/>
      <c r="AX30" s="873"/>
      <c r="AY30" s="873"/>
      <c r="AZ30" s="874" t="s">
        <v>598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408</v>
      </c>
      <c r="C31" s="798"/>
      <c r="D31" s="798"/>
      <c r="E31" s="798"/>
      <c r="F31" s="798"/>
      <c r="G31" s="798"/>
      <c r="H31" s="798"/>
      <c r="I31" s="798"/>
      <c r="J31" s="798"/>
      <c r="K31" s="798"/>
      <c r="L31" s="798"/>
      <c r="M31" s="798"/>
      <c r="N31" s="798"/>
      <c r="O31" s="798"/>
      <c r="P31" s="799"/>
      <c r="Q31" s="800">
        <v>131</v>
      </c>
      <c r="R31" s="801"/>
      <c r="S31" s="801"/>
      <c r="T31" s="801"/>
      <c r="U31" s="801"/>
      <c r="V31" s="801">
        <v>121</v>
      </c>
      <c r="W31" s="801"/>
      <c r="X31" s="801"/>
      <c r="Y31" s="801"/>
      <c r="Z31" s="801"/>
      <c r="AA31" s="801">
        <v>10</v>
      </c>
      <c r="AB31" s="801"/>
      <c r="AC31" s="801"/>
      <c r="AD31" s="801"/>
      <c r="AE31" s="802"/>
      <c r="AF31" s="803">
        <v>574</v>
      </c>
      <c r="AG31" s="804"/>
      <c r="AH31" s="804"/>
      <c r="AI31" s="804"/>
      <c r="AJ31" s="805"/>
      <c r="AK31" s="872">
        <v>9</v>
      </c>
      <c r="AL31" s="873"/>
      <c r="AM31" s="873"/>
      <c r="AN31" s="873"/>
      <c r="AO31" s="873"/>
      <c r="AP31" s="873">
        <v>627</v>
      </c>
      <c r="AQ31" s="873"/>
      <c r="AR31" s="873"/>
      <c r="AS31" s="873"/>
      <c r="AT31" s="873"/>
      <c r="AU31" s="873">
        <v>137</v>
      </c>
      <c r="AV31" s="873"/>
      <c r="AW31" s="873"/>
      <c r="AX31" s="873"/>
      <c r="AY31" s="873"/>
      <c r="AZ31" s="874" t="s">
        <v>598</v>
      </c>
      <c r="BA31" s="874"/>
      <c r="BB31" s="874"/>
      <c r="BC31" s="874"/>
      <c r="BD31" s="874"/>
      <c r="BE31" s="870" t="s">
        <v>409</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410</v>
      </c>
      <c r="C32" s="798"/>
      <c r="D32" s="798"/>
      <c r="E32" s="798"/>
      <c r="F32" s="798"/>
      <c r="G32" s="798"/>
      <c r="H32" s="798"/>
      <c r="I32" s="798"/>
      <c r="J32" s="798"/>
      <c r="K32" s="798"/>
      <c r="L32" s="798"/>
      <c r="M32" s="798"/>
      <c r="N32" s="798"/>
      <c r="O32" s="798"/>
      <c r="P32" s="799"/>
      <c r="Q32" s="800">
        <v>133</v>
      </c>
      <c r="R32" s="801"/>
      <c r="S32" s="801"/>
      <c r="T32" s="801"/>
      <c r="U32" s="801"/>
      <c r="V32" s="801">
        <v>124</v>
      </c>
      <c r="W32" s="801"/>
      <c r="X32" s="801"/>
      <c r="Y32" s="801"/>
      <c r="Z32" s="801"/>
      <c r="AA32" s="801">
        <v>8</v>
      </c>
      <c r="AB32" s="801"/>
      <c r="AC32" s="801"/>
      <c r="AD32" s="801"/>
      <c r="AE32" s="802"/>
      <c r="AF32" s="803">
        <v>8</v>
      </c>
      <c r="AG32" s="804"/>
      <c r="AH32" s="804"/>
      <c r="AI32" s="804"/>
      <c r="AJ32" s="805"/>
      <c r="AK32" s="872">
        <v>81</v>
      </c>
      <c r="AL32" s="873"/>
      <c r="AM32" s="873"/>
      <c r="AN32" s="873"/>
      <c r="AO32" s="873"/>
      <c r="AP32" s="873">
        <v>821</v>
      </c>
      <c r="AQ32" s="873"/>
      <c r="AR32" s="873"/>
      <c r="AS32" s="873"/>
      <c r="AT32" s="873"/>
      <c r="AU32" s="873">
        <v>806</v>
      </c>
      <c r="AV32" s="873"/>
      <c r="AW32" s="873"/>
      <c r="AX32" s="873"/>
      <c r="AY32" s="873"/>
      <c r="AZ32" s="874" t="s">
        <v>598</v>
      </c>
      <c r="BA32" s="874"/>
      <c r="BB32" s="874"/>
      <c r="BC32" s="874"/>
      <c r="BD32" s="874"/>
      <c r="BE32" s="870" t="s">
        <v>411</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412</v>
      </c>
      <c r="C33" s="798"/>
      <c r="D33" s="798"/>
      <c r="E33" s="798"/>
      <c r="F33" s="798"/>
      <c r="G33" s="798"/>
      <c r="H33" s="798"/>
      <c r="I33" s="798"/>
      <c r="J33" s="798"/>
      <c r="K33" s="798"/>
      <c r="L33" s="798"/>
      <c r="M33" s="798"/>
      <c r="N33" s="798"/>
      <c r="O33" s="798"/>
      <c r="P33" s="799"/>
      <c r="Q33" s="800">
        <v>3</v>
      </c>
      <c r="R33" s="801"/>
      <c r="S33" s="801"/>
      <c r="T33" s="801"/>
      <c r="U33" s="801"/>
      <c r="V33" s="801">
        <v>3</v>
      </c>
      <c r="W33" s="801"/>
      <c r="X33" s="801"/>
      <c r="Y33" s="801"/>
      <c r="Z33" s="801"/>
      <c r="AA33" s="801" t="s">
        <v>598</v>
      </c>
      <c r="AB33" s="801"/>
      <c r="AC33" s="801"/>
      <c r="AD33" s="801"/>
      <c r="AE33" s="802"/>
      <c r="AF33" s="803" t="s">
        <v>413</v>
      </c>
      <c r="AG33" s="804"/>
      <c r="AH33" s="804"/>
      <c r="AI33" s="804"/>
      <c r="AJ33" s="805"/>
      <c r="AK33" s="872">
        <v>2</v>
      </c>
      <c r="AL33" s="873"/>
      <c r="AM33" s="873"/>
      <c r="AN33" s="873"/>
      <c r="AO33" s="873"/>
      <c r="AP33" s="873">
        <v>10</v>
      </c>
      <c r="AQ33" s="873"/>
      <c r="AR33" s="873"/>
      <c r="AS33" s="873"/>
      <c r="AT33" s="873"/>
      <c r="AU33" s="873">
        <v>10</v>
      </c>
      <c r="AV33" s="873"/>
      <c r="AW33" s="873"/>
      <c r="AX33" s="873"/>
      <c r="AY33" s="873"/>
      <c r="AZ33" s="874" t="s">
        <v>598</v>
      </c>
      <c r="BA33" s="874"/>
      <c r="BB33" s="874"/>
      <c r="BC33" s="874"/>
      <c r="BD33" s="874"/>
      <c r="BE33" s="870" t="s">
        <v>414</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415</v>
      </c>
      <c r="C34" s="798"/>
      <c r="D34" s="798"/>
      <c r="E34" s="798"/>
      <c r="F34" s="798"/>
      <c r="G34" s="798"/>
      <c r="H34" s="798"/>
      <c r="I34" s="798"/>
      <c r="J34" s="798"/>
      <c r="K34" s="798"/>
      <c r="L34" s="798"/>
      <c r="M34" s="798"/>
      <c r="N34" s="798"/>
      <c r="O34" s="798"/>
      <c r="P34" s="799"/>
      <c r="Q34" s="800">
        <v>6</v>
      </c>
      <c r="R34" s="801"/>
      <c r="S34" s="801"/>
      <c r="T34" s="801"/>
      <c r="U34" s="801"/>
      <c r="V34" s="801">
        <v>6</v>
      </c>
      <c r="W34" s="801"/>
      <c r="X34" s="801"/>
      <c r="Y34" s="801"/>
      <c r="Z34" s="801"/>
      <c r="AA34" s="801" t="s">
        <v>598</v>
      </c>
      <c r="AB34" s="801"/>
      <c r="AC34" s="801"/>
      <c r="AD34" s="801"/>
      <c r="AE34" s="802"/>
      <c r="AF34" s="803" t="s">
        <v>394</v>
      </c>
      <c r="AG34" s="804"/>
      <c r="AH34" s="804"/>
      <c r="AI34" s="804"/>
      <c r="AJ34" s="805"/>
      <c r="AK34" s="872">
        <v>5</v>
      </c>
      <c r="AL34" s="873"/>
      <c r="AM34" s="873"/>
      <c r="AN34" s="873"/>
      <c r="AO34" s="873"/>
      <c r="AP34" s="873">
        <v>58</v>
      </c>
      <c r="AQ34" s="873"/>
      <c r="AR34" s="873"/>
      <c r="AS34" s="873"/>
      <c r="AT34" s="873"/>
      <c r="AU34" s="873">
        <v>57</v>
      </c>
      <c r="AV34" s="873"/>
      <c r="AW34" s="873"/>
      <c r="AX34" s="873"/>
      <c r="AY34" s="873"/>
      <c r="AZ34" s="874" t="s">
        <v>598</v>
      </c>
      <c r="BA34" s="874"/>
      <c r="BB34" s="874"/>
      <c r="BC34" s="874"/>
      <c r="BD34" s="874"/>
      <c r="BE34" s="870" t="s">
        <v>414</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416</v>
      </c>
      <c r="C35" s="798"/>
      <c r="D35" s="798"/>
      <c r="E35" s="798"/>
      <c r="F35" s="798"/>
      <c r="G35" s="798"/>
      <c r="H35" s="798"/>
      <c r="I35" s="798"/>
      <c r="J35" s="798"/>
      <c r="K35" s="798"/>
      <c r="L35" s="798"/>
      <c r="M35" s="798"/>
      <c r="N35" s="798"/>
      <c r="O35" s="798"/>
      <c r="P35" s="799"/>
      <c r="Q35" s="800">
        <v>5</v>
      </c>
      <c r="R35" s="801"/>
      <c r="S35" s="801"/>
      <c r="T35" s="801"/>
      <c r="U35" s="801"/>
      <c r="V35" s="801">
        <v>5</v>
      </c>
      <c r="W35" s="801"/>
      <c r="X35" s="801"/>
      <c r="Y35" s="801"/>
      <c r="Z35" s="801"/>
      <c r="AA35" s="801" t="s">
        <v>598</v>
      </c>
      <c r="AB35" s="801"/>
      <c r="AC35" s="801"/>
      <c r="AD35" s="801"/>
      <c r="AE35" s="802"/>
      <c r="AF35" s="803" t="s">
        <v>394</v>
      </c>
      <c r="AG35" s="804"/>
      <c r="AH35" s="804"/>
      <c r="AI35" s="804"/>
      <c r="AJ35" s="805"/>
      <c r="AK35" s="872">
        <v>3</v>
      </c>
      <c r="AL35" s="873"/>
      <c r="AM35" s="873"/>
      <c r="AN35" s="873"/>
      <c r="AO35" s="873"/>
      <c r="AP35" s="873">
        <v>11</v>
      </c>
      <c r="AQ35" s="873"/>
      <c r="AR35" s="873"/>
      <c r="AS35" s="873"/>
      <c r="AT35" s="873"/>
      <c r="AU35" s="873">
        <v>11</v>
      </c>
      <c r="AV35" s="873"/>
      <c r="AW35" s="873"/>
      <c r="AX35" s="873"/>
      <c r="AY35" s="873"/>
      <c r="AZ35" s="874" t="s">
        <v>598</v>
      </c>
      <c r="BA35" s="874"/>
      <c r="BB35" s="874"/>
      <c r="BC35" s="874"/>
      <c r="BD35" s="874"/>
      <c r="BE35" s="870" t="s">
        <v>417</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418</v>
      </c>
      <c r="C36" s="798"/>
      <c r="D36" s="798"/>
      <c r="E36" s="798"/>
      <c r="F36" s="798"/>
      <c r="G36" s="798"/>
      <c r="H36" s="798"/>
      <c r="I36" s="798"/>
      <c r="J36" s="798"/>
      <c r="K36" s="798"/>
      <c r="L36" s="798"/>
      <c r="M36" s="798"/>
      <c r="N36" s="798"/>
      <c r="O36" s="798"/>
      <c r="P36" s="799"/>
      <c r="Q36" s="800">
        <v>5</v>
      </c>
      <c r="R36" s="801"/>
      <c r="S36" s="801"/>
      <c r="T36" s="801"/>
      <c r="U36" s="801"/>
      <c r="V36" s="801">
        <v>5</v>
      </c>
      <c r="W36" s="801"/>
      <c r="X36" s="801"/>
      <c r="Y36" s="801"/>
      <c r="Z36" s="801"/>
      <c r="AA36" s="801">
        <v>0</v>
      </c>
      <c r="AB36" s="801"/>
      <c r="AC36" s="801"/>
      <c r="AD36" s="801"/>
      <c r="AE36" s="802"/>
      <c r="AF36" s="803">
        <v>0</v>
      </c>
      <c r="AG36" s="804"/>
      <c r="AH36" s="804"/>
      <c r="AI36" s="804"/>
      <c r="AJ36" s="805"/>
      <c r="AK36" s="872" t="s">
        <v>598</v>
      </c>
      <c r="AL36" s="873"/>
      <c r="AM36" s="873"/>
      <c r="AN36" s="873"/>
      <c r="AO36" s="873"/>
      <c r="AP36" s="873" t="s">
        <v>598</v>
      </c>
      <c r="AQ36" s="873"/>
      <c r="AR36" s="873"/>
      <c r="AS36" s="873"/>
      <c r="AT36" s="873"/>
      <c r="AU36" s="873" t="s">
        <v>598</v>
      </c>
      <c r="AV36" s="873"/>
      <c r="AW36" s="873"/>
      <c r="AX36" s="873"/>
      <c r="AY36" s="873"/>
      <c r="AZ36" s="874" t="s">
        <v>598</v>
      </c>
      <c r="BA36" s="874"/>
      <c r="BB36" s="874"/>
      <c r="BC36" s="874"/>
      <c r="BD36" s="874"/>
      <c r="BE36" s="870" t="s">
        <v>414</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392</v>
      </c>
      <c r="B63" s="832" t="s">
        <v>420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639</v>
      </c>
      <c r="AG63" s="884"/>
      <c r="AH63" s="884"/>
      <c r="AI63" s="884"/>
      <c r="AJ63" s="885"/>
      <c r="AK63" s="886"/>
      <c r="AL63" s="881"/>
      <c r="AM63" s="881"/>
      <c r="AN63" s="881"/>
      <c r="AO63" s="881"/>
      <c r="AP63" s="884">
        <v>1538</v>
      </c>
      <c r="AQ63" s="884"/>
      <c r="AR63" s="884"/>
      <c r="AS63" s="884"/>
      <c r="AT63" s="884"/>
      <c r="AU63" s="884">
        <v>1021</v>
      </c>
      <c r="AV63" s="884"/>
      <c r="AW63" s="884"/>
      <c r="AX63" s="884"/>
      <c r="AY63" s="884"/>
      <c r="AZ63" s="888"/>
      <c r="BA63" s="888"/>
      <c r="BB63" s="888"/>
      <c r="BC63" s="888"/>
      <c r="BD63" s="888"/>
      <c r="BE63" s="889"/>
      <c r="BF63" s="889"/>
      <c r="BG63" s="889"/>
      <c r="BH63" s="889"/>
      <c r="BI63" s="890"/>
      <c r="BJ63" s="891" t="s">
        <v>421</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423</v>
      </c>
      <c r="B66" s="783"/>
      <c r="C66" s="783"/>
      <c r="D66" s="783"/>
      <c r="E66" s="783"/>
      <c r="F66" s="783"/>
      <c r="G66" s="783"/>
      <c r="H66" s="783"/>
      <c r="I66" s="783"/>
      <c r="J66" s="783"/>
      <c r="K66" s="783"/>
      <c r="L66" s="783"/>
      <c r="M66" s="783"/>
      <c r="N66" s="783"/>
      <c r="O66" s="783"/>
      <c r="P66" s="784"/>
      <c r="Q66" s="759" t="s">
        <v>424</v>
      </c>
      <c r="R66" s="760"/>
      <c r="S66" s="760"/>
      <c r="T66" s="760"/>
      <c r="U66" s="761"/>
      <c r="V66" s="759" t="s">
        <v>398</v>
      </c>
      <c r="W66" s="760"/>
      <c r="X66" s="760"/>
      <c r="Y66" s="760"/>
      <c r="Z66" s="761"/>
      <c r="AA66" s="759" t="s">
        <v>399</v>
      </c>
      <c r="AB66" s="760"/>
      <c r="AC66" s="760"/>
      <c r="AD66" s="760"/>
      <c r="AE66" s="761"/>
      <c r="AF66" s="894" t="s">
        <v>425</v>
      </c>
      <c r="AG66" s="855"/>
      <c r="AH66" s="855"/>
      <c r="AI66" s="855"/>
      <c r="AJ66" s="895"/>
      <c r="AK66" s="759" t="s">
        <v>426</v>
      </c>
      <c r="AL66" s="783"/>
      <c r="AM66" s="783"/>
      <c r="AN66" s="783"/>
      <c r="AO66" s="784"/>
      <c r="AP66" s="759" t="s">
        <v>427</v>
      </c>
      <c r="AQ66" s="760"/>
      <c r="AR66" s="760"/>
      <c r="AS66" s="760"/>
      <c r="AT66" s="761"/>
      <c r="AU66" s="759" t="s">
        <v>428</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587</v>
      </c>
      <c r="C68" s="912"/>
      <c r="D68" s="912"/>
      <c r="E68" s="912"/>
      <c r="F68" s="912"/>
      <c r="G68" s="912"/>
      <c r="H68" s="912"/>
      <c r="I68" s="912"/>
      <c r="J68" s="912"/>
      <c r="K68" s="912"/>
      <c r="L68" s="912"/>
      <c r="M68" s="912"/>
      <c r="N68" s="912"/>
      <c r="O68" s="912"/>
      <c r="P68" s="913"/>
      <c r="Q68" s="914">
        <v>8889</v>
      </c>
      <c r="R68" s="908"/>
      <c r="S68" s="908"/>
      <c r="T68" s="908"/>
      <c r="U68" s="908"/>
      <c r="V68" s="908">
        <v>7475</v>
      </c>
      <c r="W68" s="908"/>
      <c r="X68" s="908"/>
      <c r="Y68" s="908"/>
      <c r="Z68" s="908"/>
      <c r="AA68" s="908">
        <v>1414</v>
      </c>
      <c r="AB68" s="908"/>
      <c r="AC68" s="908"/>
      <c r="AD68" s="908"/>
      <c r="AE68" s="908"/>
      <c r="AF68" s="908">
        <v>1414</v>
      </c>
      <c r="AG68" s="908"/>
      <c r="AH68" s="908"/>
      <c r="AI68" s="908"/>
      <c r="AJ68" s="908"/>
      <c r="AK68" s="908">
        <v>523</v>
      </c>
      <c r="AL68" s="908"/>
      <c r="AM68" s="908"/>
      <c r="AN68" s="908"/>
      <c r="AO68" s="908"/>
      <c r="AP68" s="908" t="s">
        <v>604</v>
      </c>
      <c r="AQ68" s="908"/>
      <c r="AR68" s="908"/>
      <c r="AS68" s="908"/>
      <c r="AT68" s="908"/>
      <c r="AU68" s="908" t="s">
        <v>604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588</v>
      </c>
      <c r="C69" s="916"/>
      <c r="D69" s="916"/>
      <c r="E69" s="916"/>
      <c r="F69" s="916"/>
      <c r="G69" s="916"/>
      <c r="H69" s="916"/>
      <c r="I69" s="916"/>
      <c r="J69" s="916"/>
      <c r="K69" s="916"/>
      <c r="L69" s="916"/>
      <c r="M69" s="916"/>
      <c r="N69" s="916"/>
      <c r="O69" s="916"/>
      <c r="P69" s="917"/>
      <c r="Q69" s="918">
        <v>1464</v>
      </c>
      <c r="R69" s="873"/>
      <c r="S69" s="873"/>
      <c r="T69" s="873"/>
      <c r="U69" s="873"/>
      <c r="V69" s="873">
        <v>1567</v>
      </c>
      <c r="W69" s="873"/>
      <c r="X69" s="873"/>
      <c r="Y69" s="873"/>
      <c r="Z69" s="873"/>
      <c r="AA69" s="873">
        <v>-103</v>
      </c>
      <c r="AB69" s="873"/>
      <c r="AC69" s="873"/>
      <c r="AD69" s="873"/>
      <c r="AE69" s="873"/>
      <c r="AF69" s="873">
        <v>165</v>
      </c>
      <c r="AG69" s="873"/>
      <c r="AH69" s="873"/>
      <c r="AI69" s="873"/>
      <c r="AJ69" s="873"/>
      <c r="AK69" s="873">
        <v>9</v>
      </c>
      <c r="AL69" s="873"/>
      <c r="AM69" s="873"/>
      <c r="AN69" s="873"/>
      <c r="AO69" s="873"/>
      <c r="AP69" s="873">
        <v>202</v>
      </c>
      <c r="AQ69" s="873"/>
      <c r="AR69" s="873"/>
      <c r="AS69" s="873"/>
      <c r="AT69" s="873"/>
      <c r="AU69" s="873">
        <v>121</v>
      </c>
      <c r="AV69" s="873"/>
      <c r="AW69" s="873"/>
      <c r="AX69" s="873"/>
      <c r="AY69" s="873"/>
      <c r="AZ69" s="919" t="s">
        <v>605</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589</v>
      </c>
      <c r="C70" s="916"/>
      <c r="D70" s="916"/>
      <c r="E70" s="916"/>
      <c r="F70" s="916"/>
      <c r="G70" s="916"/>
      <c r="H70" s="916"/>
      <c r="I70" s="916"/>
      <c r="J70" s="916"/>
      <c r="K70" s="916"/>
      <c r="L70" s="916"/>
      <c r="M70" s="916"/>
      <c r="N70" s="916"/>
      <c r="O70" s="916"/>
      <c r="P70" s="917"/>
      <c r="Q70" s="918">
        <v>3190</v>
      </c>
      <c r="R70" s="873"/>
      <c r="S70" s="873"/>
      <c r="T70" s="873"/>
      <c r="U70" s="873"/>
      <c r="V70" s="873">
        <v>3128</v>
      </c>
      <c r="W70" s="873"/>
      <c r="X70" s="873"/>
      <c r="Y70" s="873"/>
      <c r="Z70" s="873"/>
      <c r="AA70" s="873">
        <v>62</v>
      </c>
      <c r="AB70" s="873"/>
      <c r="AC70" s="873"/>
      <c r="AD70" s="873"/>
      <c r="AE70" s="873"/>
      <c r="AF70" s="873">
        <v>62</v>
      </c>
      <c r="AG70" s="873"/>
      <c r="AH70" s="873"/>
      <c r="AI70" s="873"/>
      <c r="AJ70" s="873"/>
      <c r="AK70" s="873">
        <v>8</v>
      </c>
      <c r="AL70" s="873"/>
      <c r="AM70" s="873"/>
      <c r="AN70" s="873"/>
      <c r="AO70" s="873"/>
      <c r="AP70" s="873">
        <v>2374</v>
      </c>
      <c r="AQ70" s="873"/>
      <c r="AR70" s="873"/>
      <c r="AS70" s="873"/>
      <c r="AT70" s="873"/>
      <c r="AU70" s="873">
        <v>144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590</v>
      </c>
      <c r="C71" s="916"/>
      <c r="D71" s="916"/>
      <c r="E71" s="916"/>
      <c r="F71" s="916"/>
      <c r="G71" s="916"/>
      <c r="H71" s="916"/>
      <c r="I71" s="916"/>
      <c r="J71" s="916"/>
      <c r="K71" s="916"/>
      <c r="L71" s="916"/>
      <c r="M71" s="916"/>
      <c r="N71" s="916"/>
      <c r="O71" s="916"/>
      <c r="P71" s="917"/>
      <c r="Q71" s="918">
        <v>598</v>
      </c>
      <c r="R71" s="873"/>
      <c r="S71" s="873"/>
      <c r="T71" s="873"/>
      <c r="U71" s="873"/>
      <c r="V71" s="873">
        <v>593</v>
      </c>
      <c r="W71" s="873"/>
      <c r="X71" s="873"/>
      <c r="Y71" s="873"/>
      <c r="Z71" s="873"/>
      <c r="AA71" s="873">
        <v>5</v>
      </c>
      <c r="AB71" s="873"/>
      <c r="AC71" s="873"/>
      <c r="AD71" s="873"/>
      <c r="AE71" s="873"/>
      <c r="AF71" s="873">
        <v>5</v>
      </c>
      <c r="AG71" s="873"/>
      <c r="AH71" s="873"/>
      <c r="AI71" s="873"/>
      <c r="AJ71" s="873"/>
      <c r="AK71" s="873">
        <v>35</v>
      </c>
      <c r="AL71" s="873"/>
      <c r="AM71" s="873"/>
      <c r="AN71" s="873"/>
      <c r="AO71" s="873"/>
      <c r="AP71" s="873">
        <v>284</v>
      </c>
      <c r="AQ71" s="873"/>
      <c r="AR71" s="873"/>
      <c r="AS71" s="873"/>
      <c r="AT71" s="873"/>
      <c r="AU71" s="873" t="s">
        <v>604</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591</v>
      </c>
      <c r="C72" s="916"/>
      <c r="D72" s="916"/>
      <c r="E72" s="916"/>
      <c r="F72" s="916"/>
      <c r="G72" s="916"/>
      <c r="H72" s="916"/>
      <c r="I72" s="916"/>
      <c r="J72" s="916"/>
      <c r="K72" s="916"/>
      <c r="L72" s="916"/>
      <c r="M72" s="916"/>
      <c r="N72" s="916"/>
      <c r="O72" s="916"/>
      <c r="P72" s="917"/>
      <c r="Q72" s="918">
        <v>296</v>
      </c>
      <c r="R72" s="873"/>
      <c r="S72" s="873"/>
      <c r="T72" s="873"/>
      <c r="U72" s="873"/>
      <c r="V72" s="873">
        <v>299</v>
      </c>
      <c r="W72" s="873"/>
      <c r="X72" s="873"/>
      <c r="Y72" s="873"/>
      <c r="Z72" s="873"/>
      <c r="AA72" s="873">
        <v>-3</v>
      </c>
      <c r="AB72" s="873"/>
      <c r="AC72" s="873"/>
      <c r="AD72" s="873"/>
      <c r="AE72" s="873"/>
      <c r="AF72" s="873">
        <v>7</v>
      </c>
      <c r="AG72" s="873"/>
      <c r="AH72" s="873"/>
      <c r="AI72" s="873"/>
      <c r="AJ72" s="873"/>
      <c r="AK72" s="873">
        <v>4</v>
      </c>
      <c r="AL72" s="873"/>
      <c r="AM72" s="873"/>
      <c r="AN72" s="873"/>
      <c r="AO72" s="873"/>
      <c r="AP72" s="873" t="s">
        <v>604</v>
      </c>
      <c r="AQ72" s="873"/>
      <c r="AR72" s="873"/>
      <c r="AS72" s="873"/>
      <c r="AT72" s="873"/>
      <c r="AU72" s="873" t="s">
        <v>604</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592</v>
      </c>
      <c r="C73" s="916"/>
      <c r="D73" s="916"/>
      <c r="E73" s="916"/>
      <c r="F73" s="916"/>
      <c r="G73" s="916"/>
      <c r="H73" s="916"/>
      <c r="I73" s="916"/>
      <c r="J73" s="916"/>
      <c r="K73" s="916"/>
      <c r="L73" s="916"/>
      <c r="M73" s="916"/>
      <c r="N73" s="916"/>
      <c r="O73" s="916"/>
      <c r="P73" s="917"/>
      <c r="Q73" s="918">
        <v>300</v>
      </c>
      <c r="R73" s="873"/>
      <c r="S73" s="873"/>
      <c r="T73" s="873"/>
      <c r="U73" s="873"/>
      <c r="V73" s="873">
        <v>254</v>
      </c>
      <c r="W73" s="873"/>
      <c r="X73" s="873"/>
      <c r="Y73" s="873"/>
      <c r="Z73" s="873"/>
      <c r="AA73" s="873">
        <v>46</v>
      </c>
      <c r="AB73" s="873"/>
      <c r="AC73" s="873"/>
      <c r="AD73" s="873"/>
      <c r="AE73" s="873"/>
      <c r="AF73" s="873">
        <v>46</v>
      </c>
      <c r="AG73" s="873"/>
      <c r="AH73" s="873"/>
      <c r="AI73" s="873"/>
      <c r="AJ73" s="873"/>
      <c r="AK73" s="873" t="s">
        <v>604</v>
      </c>
      <c r="AL73" s="873"/>
      <c r="AM73" s="873"/>
      <c r="AN73" s="873"/>
      <c r="AO73" s="873"/>
      <c r="AP73" s="873" t="s">
        <v>604</v>
      </c>
      <c r="AQ73" s="873"/>
      <c r="AR73" s="873"/>
      <c r="AS73" s="873"/>
      <c r="AT73" s="873"/>
      <c r="AU73" s="873" t="s">
        <v>604</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593</v>
      </c>
      <c r="C74" s="916"/>
      <c r="D74" s="916"/>
      <c r="E74" s="916"/>
      <c r="F74" s="916"/>
      <c r="G74" s="916"/>
      <c r="H74" s="916"/>
      <c r="I74" s="916"/>
      <c r="J74" s="916"/>
      <c r="K74" s="916"/>
      <c r="L74" s="916"/>
      <c r="M74" s="916"/>
      <c r="N74" s="916"/>
      <c r="O74" s="916"/>
      <c r="P74" s="917"/>
      <c r="Q74" s="918">
        <v>290311</v>
      </c>
      <c r="R74" s="873"/>
      <c r="S74" s="873"/>
      <c r="T74" s="873"/>
      <c r="U74" s="873"/>
      <c r="V74" s="873">
        <v>279470</v>
      </c>
      <c r="W74" s="873"/>
      <c r="X74" s="873"/>
      <c r="Y74" s="873"/>
      <c r="Z74" s="873"/>
      <c r="AA74" s="873">
        <v>10841</v>
      </c>
      <c r="AB74" s="873"/>
      <c r="AC74" s="873"/>
      <c r="AD74" s="873"/>
      <c r="AE74" s="873"/>
      <c r="AF74" s="873">
        <v>10841</v>
      </c>
      <c r="AG74" s="873"/>
      <c r="AH74" s="873"/>
      <c r="AI74" s="873"/>
      <c r="AJ74" s="873"/>
      <c r="AK74" s="873" t="s">
        <v>604</v>
      </c>
      <c r="AL74" s="873"/>
      <c r="AM74" s="873"/>
      <c r="AN74" s="873"/>
      <c r="AO74" s="873"/>
      <c r="AP74" s="873" t="s">
        <v>604</v>
      </c>
      <c r="AQ74" s="873"/>
      <c r="AR74" s="873"/>
      <c r="AS74" s="873"/>
      <c r="AT74" s="873"/>
      <c r="AU74" s="873" t="s">
        <v>604</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392</v>
      </c>
      <c r="B88" s="832" t="s">
        <v>429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12540</v>
      </c>
      <c r="AG88" s="884"/>
      <c r="AH88" s="884"/>
      <c r="AI88" s="884"/>
      <c r="AJ88" s="884"/>
      <c r="AK88" s="881"/>
      <c r="AL88" s="881"/>
      <c r="AM88" s="881"/>
      <c r="AN88" s="881"/>
      <c r="AO88" s="881"/>
      <c r="AP88" s="884">
        <v>2860</v>
      </c>
      <c r="AQ88" s="884"/>
      <c r="AR88" s="884"/>
      <c r="AS88" s="884"/>
      <c r="AT88" s="884"/>
      <c r="AU88" s="884">
        <v>265</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2" t="s">
        <v>430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316</v>
      </c>
      <c r="CS102" s="892"/>
      <c r="CT102" s="892"/>
      <c r="CU102" s="892"/>
      <c r="CV102" s="935"/>
      <c r="CW102" s="934">
        <v>1</v>
      </c>
      <c r="CX102" s="892"/>
      <c r="CY102" s="892"/>
      <c r="CZ102" s="892"/>
      <c r="DA102" s="935"/>
      <c r="DB102" s="934" t="s">
        <v>598</v>
      </c>
      <c r="DC102" s="892"/>
      <c r="DD102" s="892"/>
      <c r="DE102" s="892"/>
      <c r="DF102" s="935"/>
      <c r="DG102" s="934" t="s">
        <v>598</v>
      </c>
      <c r="DH102" s="892"/>
      <c r="DI102" s="892"/>
      <c r="DJ102" s="892"/>
      <c r="DK102" s="935"/>
      <c r="DL102" s="934" t="s">
        <v>598</v>
      </c>
      <c r="DM102" s="892"/>
      <c r="DN102" s="892"/>
      <c r="DO102" s="892"/>
      <c r="DP102" s="935"/>
      <c r="DQ102" s="934" t="s">
        <v>598</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438</v>
      </c>
      <c r="AB109" s="937"/>
      <c r="AC109" s="937"/>
      <c r="AD109" s="937"/>
      <c r="AE109" s="938"/>
      <c r="AF109" s="936" t="s">
        <v>307</v>
      </c>
      <c r="AG109" s="937"/>
      <c r="AH109" s="937"/>
      <c r="AI109" s="937"/>
      <c r="AJ109" s="938"/>
      <c r="AK109" s="936" t="s">
        <v>306</v>
      </c>
      <c r="AL109" s="937"/>
      <c r="AM109" s="937"/>
      <c r="AN109" s="937"/>
      <c r="AO109" s="938"/>
      <c r="AP109" s="936" t="s">
        <v>439</v>
      </c>
      <c r="AQ109" s="937"/>
      <c r="AR109" s="937"/>
      <c r="AS109" s="937"/>
      <c r="AT109" s="939"/>
      <c r="AU109" s="956" t="s">
        <v>437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438</v>
      </c>
      <c r="BR109" s="937"/>
      <c r="BS109" s="937"/>
      <c r="BT109" s="937"/>
      <c r="BU109" s="938"/>
      <c r="BV109" s="936" t="s">
        <v>307</v>
      </c>
      <c r="BW109" s="937"/>
      <c r="BX109" s="937"/>
      <c r="BY109" s="937"/>
      <c r="BZ109" s="938"/>
      <c r="CA109" s="936" t="s">
        <v>306</v>
      </c>
      <c r="CB109" s="937"/>
      <c r="CC109" s="937"/>
      <c r="CD109" s="937"/>
      <c r="CE109" s="938"/>
      <c r="CF109" s="957" t="s">
        <v>439</v>
      </c>
      <c r="CG109" s="957"/>
      <c r="CH109" s="957"/>
      <c r="CI109" s="957"/>
      <c r="CJ109" s="957"/>
      <c r="CK109" s="936" t="s">
        <v>440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438</v>
      </c>
      <c r="DH109" s="937"/>
      <c r="DI109" s="937"/>
      <c r="DJ109" s="937"/>
      <c r="DK109" s="938"/>
      <c r="DL109" s="936" t="s">
        <v>307</v>
      </c>
      <c r="DM109" s="937"/>
      <c r="DN109" s="937"/>
      <c r="DO109" s="937"/>
      <c r="DP109" s="938"/>
      <c r="DQ109" s="936" t="s">
        <v>306</v>
      </c>
      <c r="DR109" s="937"/>
      <c r="DS109" s="937"/>
      <c r="DT109" s="937"/>
      <c r="DU109" s="938"/>
      <c r="DV109" s="936" t="s">
        <v>439</v>
      </c>
      <c r="DW109" s="937"/>
      <c r="DX109" s="937"/>
      <c r="DY109" s="937"/>
      <c r="DZ109" s="939"/>
    </row>
    <row r="110" spans="1:131" s="246" customFormat="1" ht="26.25" customHeight="1" x14ac:dyDescent="0.15">
      <c r="A110" s="940" t="s">
        <v>441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492966</v>
      </c>
      <c r="AB110" s="944"/>
      <c r="AC110" s="944"/>
      <c r="AD110" s="944"/>
      <c r="AE110" s="945"/>
      <c r="AF110" s="946">
        <v>458305</v>
      </c>
      <c r="AG110" s="944"/>
      <c r="AH110" s="944"/>
      <c r="AI110" s="944"/>
      <c r="AJ110" s="945"/>
      <c r="AK110" s="946">
        <v>472590</v>
      </c>
      <c r="AL110" s="944"/>
      <c r="AM110" s="944"/>
      <c r="AN110" s="944"/>
      <c r="AO110" s="945"/>
      <c r="AP110" s="947">
        <v>17.100000000000001</v>
      </c>
      <c r="AQ110" s="948"/>
      <c r="AR110" s="948"/>
      <c r="AS110" s="948"/>
      <c r="AT110" s="949"/>
      <c r="AU110" s="950" t="s">
        <v>73</v>
      </c>
      <c r="AV110" s="951"/>
      <c r="AW110" s="951"/>
      <c r="AX110" s="951"/>
      <c r="AY110" s="951"/>
      <c r="AZ110" s="992" t="s">
        <v>442</v>
      </c>
      <c r="BA110" s="941"/>
      <c r="BB110" s="941"/>
      <c r="BC110" s="941"/>
      <c r="BD110" s="941"/>
      <c r="BE110" s="941"/>
      <c r="BF110" s="941"/>
      <c r="BG110" s="941"/>
      <c r="BH110" s="941"/>
      <c r="BI110" s="941"/>
      <c r="BJ110" s="941"/>
      <c r="BK110" s="941"/>
      <c r="BL110" s="941"/>
      <c r="BM110" s="941"/>
      <c r="BN110" s="941"/>
      <c r="BO110" s="941"/>
      <c r="BP110" s="942"/>
      <c r="BQ110" s="978">
        <v>5208345</v>
      </c>
      <c r="BR110" s="979"/>
      <c r="BS110" s="979"/>
      <c r="BT110" s="979"/>
      <c r="BU110" s="979"/>
      <c r="BV110" s="979">
        <v>5495817</v>
      </c>
      <c r="BW110" s="979"/>
      <c r="BX110" s="979"/>
      <c r="BY110" s="979"/>
      <c r="BZ110" s="979"/>
      <c r="CA110" s="979">
        <v>5897915</v>
      </c>
      <c r="CB110" s="979"/>
      <c r="CC110" s="979"/>
      <c r="CD110" s="979"/>
      <c r="CE110" s="979"/>
      <c r="CF110" s="993">
        <v>213.4</v>
      </c>
      <c r="CG110" s="994"/>
      <c r="CH110" s="994"/>
      <c r="CI110" s="994"/>
      <c r="CJ110" s="994"/>
      <c r="CK110" s="995" t="s">
        <v>443</v>
      </c>
      <c r="CL110" s="996"/>
      <c r="CM110" s="975" t="s">
        <v>444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413</v>
      </c>
      <c r="DH110" s="979"/>
      <c r="DI110" s="979"/>
      <c r="DJ110" s="979"/>
      <c r="DK110" s="979"/>
      <c r="DL110" s="979" t="s">
        <v>174</v>
      </c>
      <c r="DM110" s="979"/>
      <c r="DN110" s="979"/>
      <c r="DO110" s="979"/>
      <c r="DP110" s="979"/>
      <c r="DQ110" s="979" t="s">
        <v>174</v>
      </c>
      <c r="DR110" s="979"/>
      <c r="DS110" s="979"/>
      <c r="DT110" s="979"/>
      <c r="DU110" s="979"/>
      <c r="DV110" s="980" t="s">
        <v>174</v>
      </c>
      <c r="DW110" s="980"/>
      <c r="DX110" s="980"/>
      <c r="DY110" s="980"/>
      <c r="DZ110" s="981"/>
    </row>
    <row r="111" spans="1:131" s="246" customFormat="1" ht="26.25" customHeight="1" x14ac:dyDescent="0.15">
      <c r="A111" s="982" t="s">
        <v>445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174</v>
      </c>
      <c r="AB111" s="986"/>
      <c r="AC111" s="986"/>
      <c r="AD111" s="986"/>
      <c r="AE111" s="987"/>
      <c r="AF111" s="988" t="s">
        <v>174</v>
      </c>
      <c r="AG111" s="986"/>
      <c r="AH111" s="986"/>
      <c r="AI111" s="986"/>
      <c r="AJ111" s="987"/>
      <c r="AK111" s="988" t="s">
        <v>174</v>
      </c>
      <c r="AL111" s="986"/>
      <c r="AM111" s="986"/>
      <c r="AN111" s="986"/>
      <c r="AO111" s="987"/>
      <c r="AP111" s="989" t="s">
        <v>174</v>
      </c>
      <c r="AQ111" s="990"/>
      <c r="AR111" s="990"/>
      <c r="AS111" s="990"/>
      <c r="AT111" s="991"/>
      <c r="AU111" s="952"/>
      <c r="AV111" s="953"/>
      <c r="AW111" s="953"/>
      <c r="AX111" s="953"/>
      <c r="AY111" s="953"/>
      <c r="AZ111" s="1001" t="s">
        <v>446</v>
      </c>
      <c r="BA111" s="1002"/>
      <c r="BB111" s="1002"/>
      <c r="BC111" s="1002"/>
      <c r="BD111" s="1002"/>
      <c r="BE111" s="1002"/>
      <c r="BF111" s="1002"/>
      <c r="BG111" s="1002"/>
      <c r="BH111" s="1002"/>
      <c r="BI111" s="1002"/>
      <c r="BJ111" s="1002"/>
      <c r="BK111" s="1002"/>
      <c r="BL111" s="1002"/>
      <c r="BM111" s="1002"/>
      <c r="BN111" s="1002"/>
      <c r="BO111" s="1002"/>
      <c r="BP111" s="1003"/>
      <c r="BQ111" s="971">
        <v>395167</v>
      </c>
      <c r="BR111" s="972"/>
      <c r="BS111" s="972"/>
      <c r="BT111" s="972"/>
      <c r="BU111" s="972"/>
      <c r="BV111" s="972">
        <v>250968</v>
      </c>
      <c r="BW111" s="972"/>
      <c r="BX111" s="972"/>
      <c r="BY111" s="972"/>
      <c r="BZ111" s="972"/>
      <c r="CA111" s="972">
        <v>102267</v>
      </c>
      <c r="CB111" s="972"/>
      <c r="CC111" s="972"/>
      <c r="CD111" s="972"/>
      <c r="CE111" s="972"/>
      <c r="CF111" s="966">
        <v>3.7</v>
      </c>
      <c r="CG111" s="967"/>
      <c r="CH111" s="967"/>
      <c r="CI111" s="967"/>
      <c r="CJ111" s="967"/>
      <c r="CK111" s="997"/>
      <c r="CL111" s="998"/>
      <c r="CM111" s="968" t="s">
        <v>447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174</v>
      </c>
      <c r="DH111" s="972"/>
      <c r="DI111" s="972"/>
      <c r="DJ111" s="972"/>
      <c r="DK111" s="972"/>
      <c r="DL111" s="972" t="s">
        <v>174</v>
      </c>
      <c r="DM111" s="972"/>
      <c r="DN111" s="972"/>
      <c r="DO111" s="972"/>
      <c r="DP111" s="972"/>
      <c r="DQ111" s="972" t="s">
        <v>174</v>
      </c>
      <c r="DR111" s="972"/>
      <c r="DS111" s="972"/>
      <c r="DT111" s="972"/>
      <c r="DU111" s="972"/>
      <c r="DV111" s="973" t="s">
        <v>174</v>
      </c>
      <c r="DW111" s="973"/>
      <c r="DX111" s="973"/>
      <c r="DY111" s="973"/>
      <c r="DZ111" s="974"/>
    </row>
    <row r="112" spans="1:131" s="246" customFormat="1" ht="26.25" customHeight="1" x14ac:dyDescent="0.15">
      <c r="A112" s="1004" t="s">
        <v>448</v>
      </c>
      <c r="B112" s="1005"/>
      <c r="C112" s="1002" t="s">
        <v>449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174</v>
      </c>
      <c r="AB112" s="1011"/>
      <c r="AC112" s="1011"/>
      <c r="AD112" s="1011"/>
      <c r="AE112" s="1012"/>
      <c r="AF112" s="1013" t="s">
        <v>174</v>
      </c>
      <c r="AG112" s="1011"/>
      <c r="AH112" s="1011"/>
      <c r="AI112" s="1011"/>
      <c r="AJ112" s="1012"/>
      <c r="AK112" s="1013" t="s">
        <v>174</v>
      </c>
      <c r="AL112" s="1011"/>
      <c r="AM112" s="1011"/>
      <c r="AN112" s="1011"/>
      <c r="AO112" s="1012"/>
      <c r="AP112" s="1014" t="s">
        <v>450</v>
      </c>
      <c r="AQ112" s="1015"/>
      <c r="AR112" s="1015"/>
      <c r="AS112" s="1015"/>
      <c r="AT112" s="1016"/>
      <c r="AU112" s="952"/>
      <c r="AV112" s="953"/>
      <c r="AW112" s="953"/>
      <c r="AX112" s="953"/>
      <c r="AY112" s="953"/>
      <c r="AZ112" s="1001" t="s">
        <v>451</v>
      </c>
      <c r="BA112" s="1002"/>
      <c r="BB112" s="1002"/>
      <c r="BC112" s="1002"/>
      <c r="BD112" s="1002"/>
      <c r="BE112" s="1002"/>
      <c r="BF112" s="1002"/>
      <c r="BG112" s="1002"/>
      <c r="BH112" s="1002"/>
      <c r="BI112" s="1002"/>
      <c r="BJ112" s="1002"/>
      <c r="BK112" s="1002"/>
      <c r="BL112" s="1002"/>
      <c r="BM112" s="1002"/>
      <c r="BN112" s="1002"/>
      <c r="BO112" s="1002"/>
      <c r="BP112" s="1003"/>
      <c r="BQ112" s="971">
        <v>1199743</v>
      </c>
      <c r="BR112" s="972"/>
      <c r="BS112" s="972"/>
      <c r="BT112" s="972"/>
      <c r="BU112" s="972"/>
      <c r="BV112" s="972">
        <v>1017456</v>
      </c>
      <c r="BW112" s="972"/>
      <c r="BX112" s="972"/>
      <c r="BY112" s="972"/>
      <c r="BZ112" s="972"/>
      <c r="CA112" s="972">
        <v>1023446</v>
      </c>
      <c r="CB112" s="972"/>
      <c r="CC112" s="972"/>
      <c r="CD112" s="972"/>
      <c r="CE112" s="972"/>
      <c r="CF112" s="966">
        <v>37</v>
      </c>
      <c r="CG112" s="967"/>
      <c r="CH112" s="967"/>
      <c r="CI112" s="967"/>
      <c r="CJ112" s="967"/>
      <c r="CK112" s="997"/>
      <c r="CL112" s="998"/>
      <c r="CM112" s="968" t="s">
        <v>452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453</v>
      </c>
      <c r="DH112" s="972"/>
      <c r="DI112" s="972"/>
      <c r="DJ112" s="972"/>
      <c r="DK112" s="972"/>
      <c r="DL112" s="972" t="s">
        <v>174</v>
      </c>
      <c r="DM112" s="972"/>
      <c r="DN112" s="972"/>
      <c r="DO112" s="972"/>
      <c r="DP112" s="972"/>
      <c r="DQ112" s="972" t="s">
        <v>450</v>
      </c>
      <c r="DR112" s="972"/>
      <c r="DS112" s="972"/>
      <c r="DT112" s="972"/>
      <c r="DU112" s="972"/>
      <c r="DV112" s="973" t="s">
        <v>174</v>
      </c>
      <c r="DW112" s="973"/>
      <c r="DX112" s="973"/>
      <c r="DY112" s="973"/>
      <c r="DZ112" s="974"/>
    </row>
    <row r="113" spans="1:130" s="246" customFormat="1" ht="26.25" customHeight="1" x14ac:dyDescent="0.15">
      <c r="A113" s="1006"/>
      <c r="B113" s="1007"/>
      <c r="C113" s="1002" t="s">
        <v>454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78952</v>
      </c>
      <c r="AB113" s="986"/>
      <c r="AC113" s="986"/>
      <c r="AD113" s="986"/>
      <c r="AE113" s="987"/>
      <c r="AF113" s="988">
        <v>75933</v>
      </c>
      <c r="AG113" s="986"/>
      <c r="AH113" s="986"/>
      <c r="AI113" s="986"/>
      <c r="AJ113" s="987"/>
      <c r="AK113" s="988">
        <v>81332</v>
      </c>
      <c r="AL113" s="986"/>
      <c r="AM113" s="986"/>
      <c r="AN113" s="986"/>
      <c r="AO113" s="987"/>
      <c r="AP113" s="989">
        <v>2.9</v>
      </c>
      <c r="AQ113" s="990"/>
      <c r="AR113" s="990"/>
      <c r="AS113" s="990"/>
      <c r="AT113" s="991"/>
      <c r="AU113" s="952"/>
      <c r="AV113" s="953"/>
      <c r="AW113" s="953"/>
      <c r="AX113" s="953"/>
      <c r="AY113" s="953"/>
      <c r="AZ113" s="1001" t="s">
        <v>455</v>
      </c>
      <c r="BA113" s="1002"/>
      <c r="BB113" s="1002"/>
      <c r="BC113" s="1002"/>
      <c r="BD113" s="1002"/>
      <c r="BE113" s="1002"/>
      <c r="BF113" s="1002"/>
      <c r="BG113" s="1002"/>
      <c r="BH113" s="1002"/>
      <c r="BI113" s="1002"/>
      <c r="BJ113" s="1002"/>
      <c r="BK113" s="1002"/>
      <c r="BL113" s="1002"/>
      <c r="BM113" s="1002"/>
      <c r="BN113" s="1002"/>
      <c r="BO113" s="1002"/>
      <c r="BP113" s="1003"/>
      <c r="BQ113" s="971">
        <v>379626</v>
      </c>
      <c r="BR113" s="972"/>
      <c r="BS113" s="972"/>
      <c r="BT113" s="972"/>
      <c r="BU113" s="972"/>
      <c r="BV113" s="972">
        <v>324968</v>
      </c>
      <c r="BW113" s="972"/>
      <c r="BX113" s="972"/>
      <c r="BY113" s="972"/>
      <c r="BZ113" s="972"/>
      <c r="CA113" s="972">
        <v>265062</v>
      </c>
      <c r="CB113" s="972"/>
      <c r="CC113" s="972"/>
      <c r="CD113" s="972"/>
      <c r="CE113" s="972"/>
      <c r="CF113" s="966">
        <v>9.6</v>
      </c>
      <c r="CG113" s="967"/>
      <c r="CH113" s="967"/>
      <c r="CI113" s="967"/>
      <c r="CJ113" s="967"/>
      <c r="CK113" s="997"/>
      <c r="CL113" s="998"/>
      <c r="CM113" s="968" t="s">
        <v>456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395167</v>
      </c>
      <c r="DH113" s="1011"/>
      <c r="DI113" s="1011"/>
      <c r="DJ113" s="1011"/>
      <c r="DK113" s="1012"/>
      <c r="DL113" s="1013">
        <v>250968</v>
      </c>
      <c r="DM113" s="1011"/>
      <c r="DN113" s="1011"/>
      <c r="DO113" s="1011"/>
      <c r="DP113" s="1012"/>
      <c r="DQ113" s="1013">
        <v>102267</v>
      </c>
      <c r="DR113" s="1011"/>
      <c r="DS113" s="1011"/>
      <c r="DT113" s="1011"/>
      <c r="DU113" s="1012"/>
      <c r="DV113" s="1014">
        <v>3.7</v>
      </c>
      <c r="DW113" s="1015"/>
      <c r="DX113" s="1015"/>
      <c r="DY113" s="1015"/>
      <c r="DZ113" s="1016"/>
    </row>
    <row r="114" spans="1:130" s="246" customFormat="1" ht="26.25" customHeight="1" x14ac:dyDescent="0.15">
      <c r="A114" s="1006"/>
      <c r="B114" s="1007"/>
      <c r="C114" s="1002" t="s">
        <v>457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79329</v>
      </c>
      <c r="AB114" s="1011"/>
      <c r="AC114" s="1011"/>
      <c r="AD114" s="1011"/>
      <c r="AE114" s="1012"/>
      <c r="AF114" s="1013">
        <v>75873</v>
      </c>
      <c r="AG114" s="1011"/>
      <c r="AH114" s="1011"/>
      <c r="AI114" s="1011"/>
      <c r="AJ114" s="1012"/>
      <c r="AK114" s="1013">
        <v>60482</v>
      </c>
      <c r="AL114" s="1011"/>
      <c r="AM114" s="1011"/>
      <c r="AN114" s="1011"/>
      <c r="AO114" s="1012"/>
      <c r="AP114" s="1014">
        <v>2.2000000000000002</v>
      </c>
      <c r="AQ114" s="1015"/>
      <c r="AR114" s="1015"/>
      <c r="AS114" s="1015"/>
      <c r="AT114" s="1016"/>
      <c r="AU114" s="952"/>
      <c r="AV114" s="953"/>
      <c r="AW114" s="953"/>
      <c r="AX114" s="953"/>
      <c r="AY114" s="953"/>
      <c r="AZ114" s="1001" t="s">
        <v>458</v>
      </c>
      <c r="BA114" s="1002"/>
      <c r="BB114" s="1002"/>
      <c r="BC114" s="1002"/>
      <c r="BD114" s="1002"/>
      <c r="BE114" s="1002"/>
      <c r="BF114" s="1002"/>
      <c r="BG114" s="1002"/>
      <c r="BH114" s="1002"/>
      <c r="BI114" s="1002"/>
      <c r="BJ114" s="1002"/>
      <c r="BK114" s="1002"/>
      <c r="BL114" s="1002"/>
      <c r="BM114" s="1002"/>
      <c r="BN114" s="1002"/>
      <c r="BO114" s="1002"/>
      <c r="BP114" s="1003"/>
      <c r="BQ114" s="971">
        <v>205075</v>
      </c>
      <c r="BR114" s="972"/>
      <c r="BS114" s="972"/>
      <c r="BT114" s="972"/>
      <c r="BU114" s="972"/>
      <c r="BV114" s="972">
        <v>77502</v>
      </c>
      <c r="BW114" s="972"/>
      <c r="BX114" s="972"/>
      <c r="BY114" s="972"/>
      <c r="BZ114" s="972"/>
      <c r="CA114" s="972">
        <v>37536</v>
      </c>
      <c r="CB114" s="972"/>
      <c r="CC114" s="972"/>
      <c r="CD114" s="972"/>
      <c r="CE114" s="972"/>
      <c r="CF114" s="966">
        <v>1.4</v>
      </c>
      <c r="CG114" s="967"/>
      <c r="CH114" s="967"/>
      <c r="CI114" s="967"/>
      <c r="CJ114" s="967"/>
      <c r="CK114" s="997"/>
      <c r="CL114" s="998"/>
      <c r="CM114" s="968" t="s">
        <v>459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453</v>
      </c>
      <c r="DH114" s="1011"/>
      <c r="DI114" s="1011"/>
      <c r="DJ114" s="1011"/>
      <c r="DK114" s="1012"/>
      <c r="DL114" s="1013" t="s">
        <v>174</v>
      </c>
      <c r="DM114" s="1011"/>
      <c r="DN114" s="1011"/>
      <c r="DO114" s="1011"/>
      <c r="DP114" s="1012"/>
      <c r="DQ114" s="1013" t="s">
        <v>174</v>
      </c>
      <c r="DR114" s="1011"/>
      <c r="DS114" s="1011"/>
      <c r="DT114" s="1011"/>
      <c r="DU114" s="1012"/>
      <c r="DV114" s="1014" t="s">
        <v>450</v>
      </c>
      <c r="DW114" s="1015"/>
      <c r="DX114" s="1015"/>
      <c r="DY114" s="1015"/>
      <c r="DZ114" s="1016"/>
    </row>
    <row r="115" spans="1:130" s="246" customFormat="1" ht="26.25" customHeight="1" x14ac:dyDescent="0.15">
      <c r="A115" s="1006"/>
      <c r="B115" s="1007"/>
      <c r="C115" s="1002" t="s">
        <v>460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155213</v>
      </c>
      <c r="AB115" s="986"/>
      <c r="AC115" s="986"/>
      <c r="AD115" s="986"/>
      <c r="AE115" s="987"/>
      <c r="AF115" s="988">
        <v>155213</v>
      </c>
      <c r="AG115" s="986"/>
      <c r="AH115" s="986"/>
      <c r="AI115" s="986"/>
      <c r="AJ115" s="987"/>
      <c r="AK115" s="988">
        <v>155213</v>
      </c>
      <c r="AL115" s="986"/>
      <c r="AM115" s="986"/>
      <c r="AN115" s="986"/>
      <c r="AO115" s="987"/>
      <c r="AP115" s="989">
        <v>5.6</v>
      </c>
      <c r="AQ115" s="990"/>
      <c r="AR115" s="990"/>
      <c r="AS115" s="990"/>
      <c r="AT115" s="991"/>
      <c r="AU115" s="952"/>
      <c r="AV115" s="953"/>
      <c r="AW115" s="953"/>
      <c r="AX115" s="953"/>
      <c r="AY115" s="953"/>
      <c r="AZ115" s="1001" t="s">
        <v>461</v>
      </c>
      <c r="BA115" s="1002"/>
      <c r="BB115" s="1002"/>
      <c r="BC115" s="1002"/>
      <c r="BD115" s="1002"/>
      <c r="BE115" s="1002"/>
      <c r="BF115" s="1002"/>
      <c r="BG115" s="1002"/>
      <c r="BH115" s="1002"/>
      <c r="BI115" s="1002"/>
      <c r="BJ115" s="1002"/>
      <c r="BK115" s="1002"/>
      <c r="BL115" s="1002"/>
      <c r="BM115" s="1002"/>
      <c r="BN115" s="1002"/>
      <c r="BO115" s="1002"/>
      <c r="BP115" s="1003"/>
      <c r="BQ115" s="971" t="s">
        <v>174</v>
      </c>
      <c r="BR115" s="972"/>
      <c r="BS115" s="972"/>
      <c r="BT115" s="972"/>
      <c r="BU115" s="972"/>
      <c r="BV115" s="972" t="s">
        <v>174</v>
      </c>
      <c r="BW115" s="972"/>
      <c r="BX115" s="972"/>
      <c r="BY115" s="972"/>
      <c r="BZ115" s="972"/>
      <c r="CA115" s="972" t="s">
        <v>174</v>
      </c>
      <c r="CB115" s="972"/>
      <c r="CC115" s="972"/>
      <c r="CD115" s="972"/>
      <c r="CE115" s="972"/>
      <c r="CF115" s="966" t="s">
        <v>174</v>
      </c>
      <c r="CG115" s="967"/>
      <c r="CH115" s="967"/>
      <c r="CI115" s="967"/>
      <c r="CJ115" s="967"/>
      <c r="CK115" s="997"/>
      <c r="CL115" s="998"/>
      <c r="CM115" s="1001" t="s">
        <v>462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174</v>
      </c>
      <c r="DH115" s="1011"/>
      <c r="DI115" s="1011"/>
      <c r="DJ115" s="1011"/>
      <c r="DK115" s="1012"/>
      <c r="DL115" s="1013" t="s">
        <v>174</v>
      </c>
      <c r="DM115" s="1011"/>
      <c r="DN115" s="1011"/>
      <c r="DO115" s="1011"/>
      <c r="DP115" s="1012"/>
      <c r="DQ115" s="1013" t="s">
        <v>463</v>
      </c>
      <c r="DR115" s="1011"/>
      <c r="DS115" s="1011"/>
      <c r="DT115" s="1011"/>
      <c r="DU115" s="1012"/>
      <c r="DV115" s="1014" t="s">
        <v>174</v>
      </c>
      <c r="DW115" s="1015"/>
      <c r="DX115" s="1015"/>
      <c r="DY115" s="1015"/>
      <c r="DZ115" s="1016"/>
    </row>
    <row r="116" spans="1:130" s="246" customFormat="1" ht="26.25" customHeight="1" x14ac:dyDescent="0.15">
      <c r="A116" s="1008"/>
      <c r="B116" s="1009"/>
      <c r="C116" s="1017" t="s">
        <v>464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104</v>
      </c>
      <c r="AB116" s="1011"/>
      <c r="AC116" s="1011"/>
      <c r="AD116" s="1011"/>
      <c r="AE116" s="1012"/>
      <c r="AF116" s="1013">
        <v>73</v>
      </c>
      <c r="AG116" s="1011"/>
      <c r="AH116" s="1011"/>
      <c r="AI116" s="1011"/>
      <c r="AJ116" s="1012"/>
      <c r="AK116" s="1013">
        <v>46</v>
      </c>
      <c r="AL116" s="1011"/>
      <c r="AM116" s="1011"/>
      <c r="AN116" s="1011"/>
      <c r="AO116" s="1012"/>
      <c r="AP116" s="1014">
        <v>0</v>
      </c>
      <c r="AQ116" s="1015"/>
      <c r="AR116" s="1015"/>
      <c r="AS116" s="1015"/>
      <c r="AT116" s="1016"/>
      <c r="AU116" s="952"/>
      <c r="AV116" s="953"/>
      <c r="AW116" s="953"/>
      <c r="AX116" s="953"/>
      <c r="AY116" s="953"/>
      <c r="AZ116" s="1019" t="s">
        <v>465</v>
      </c>
      <c r="BA116" s="1020"/>
      <c r="BB116" s="1020"/>
      <c r="BC116" s="1020"/>
      <c r="BD116" s="1020"/>
      <c r="BE116" s="1020"/>
      <c r="BF116" s="1020"/>
      <c r="BG116" s="1020"/>
      <c r="BH116" s="1020"/>
      <c r="BI116" s="1020"/>
      <c r="BJ116" s="1020"/>
      <c r="BK116" s="1020"/>
      <c r="BL116" s="1020"/>
      <c r="BM116" s="1020"/>
      <c r="BN116" s="1020"/>
      <c r="BO116" s="1020"/>
      <c r="BP116" s="1021"/>
      <c r="BQ116" s="971" t="s">
        <v>413</v>
      </c>
      <c r="BR116" s="972"/>
      <c r="BS116" s="972"/>
      <c r="BT116" s="972"/>
      <c r="BU116" s="972"/>
      <c r="BV116" s="972" t="s">
        <v>174</v>
      </c>
      <c r="BW116" s="972"/>
      <c r="BX116" s="972"/>
      <c r="BY116" s="972"/>
      <c r="BZ116" s="972"/>
      <c r="CA116" s="972" t="s">
        <v>174</v>
      </c>
      <c r="CB116" s="972"/>
      <c r="CC116" s="972"/>
      <c r="CD116" s="972"/>
      <c r="CE116" s="972"/>
      <c r="CF116" s="966" t="s">
        <v>174</v>
      </c>
      <c r="CG116" s="967"/>
      <c r="CH116" s="967"/>
      <c r="CI116" s="967"/>
      <c r="CJ116" s="967"/>
      <c r="CK116" s="997"/>
      <c r="CL116" s="998"/>
      <c r="CM116" s="968" t="s">
        <v>466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174</v>
      </c>
      <c r="DH116" s="1011"/>
      <c r="DI116" s="1011"/>
      <c r="DJ116" s="1011"/>
      <c r="DK116" s="1012"/>
      <c r="DL116" s="1013" t="s">
        <v>174</v>
      </c>
      <c r="DM116" s="1011"/>
      <c r="DN116" s="1011"/>
      <c r="DO116" s="1011"/>
      <c r="DP116" s="1012"/>
      <c r="DQ116" s="1013" t="s">
        <v>174</v>
      </c>
      <c r="DR116" s="1011"/>
      <c r="DS116" s="1011"/>
      <c r="DT116" s="1011"/>
      <c r="DU116" s="1012"/>
      <c r="DV116" s="1014" t="s">
        <v>174</v>
      </c>
      <c r="DW116" s="1015"/>
      <c r="DX116" s="1015"/>
      <c r="DY116" s="1015"/>
      <c r="DZ116" s="1016"/>
    </row>
    <row r="117" spans="1:130" s="246" customFormat="1" ht="26.25" customHeight="1" x14ac:dyDescent="0.15">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467</v>
      </c>
      <c r="Z117" s="938"/>
      <c r="AA117" s="1028">
        <v>806564</v>
      </c>
      <c r="AB117" s="1029"/>
      <c r="AC117" s="1029"/>
      <c r="AD117" s="1029"/>
      <c r="AE117" s="1030"/>
      <c r="AF117" s="1031">
        <v>765397</v>
      </c>
      <c r="AG117" s="1029"/>
      <c r="AH117" s="1029"/>
      <c r="AI117" s="1029"/>
      <c r="AJ117" s="1030"/>
      <c r="AK117" s="1031">
        <v>769663</v>
      </c>
      <c r="AL117" s="1029"/>
      <c r="AM117" s="1029"/>
      <c r="AN117" s="1029"/>
      <c r="AO117" s="1030"/>
      <c r="AP117" s="1032"/>
      <c r="AQ117" s="1033"/>
      <c r="AR117" s="1033"/>
      <c r="AS117" s="1033"/>
      <c r="AT117" s="1034"/>
      <c r="AU117" s="952"/>
      <c r="AV117" s="953"/>
      <c r="AW117" s="953"/>
      <c r="AX117" s="953"/>
      <c r="AY117" s="953"/>
      <c r="AZ117" s="1019" t="s">
        <v>468</v>
      </c>
      <c r="BA117" s="1020"/>
      <c r="BB117" s="1020"/>
      <c r="BC117" s="1020"/>
      <c r="BD117" s="1020"/>
      <c r="BE117" s="1020"/>
      <c r="BF117" s="1020"/>
      <c r="BG117" s="1020"/>
      <c r="BH117" s="1020"/>
      <c r="BI117" s="1020"/>
      <c r="BJ117" s="1020"/>
      <c r="BK117" s="1020"/>
      <c r="BL117" s="1020"/>
      <c r="BM117" s="1020"/>
      <c r="BN117" s="1020"/>
      <c r="BO117" s="1020"/>
      <c r="BP117" s="1021"/>
      <c r="BQ117" s="971" t="s">
        <v>174</v>
      </c>
      <c r="BR117" s="972"/>
      <c r="BS117" s="972"/>
      <c r="BT117" s="972"/>
      <c r="BU117" s="972"/>
      <c r="BV117" s="972" t="s">
        <v>174</v>
      </c>
      <c r="BW117" s="972"/>
      <c r="BX117" s="972"/>
      <c r="BY117" s="972"/>
      <c r="BZ117" s="972"/>
      <c r="CA117" s="972" t="s">
        <v>174</v>
      </c>
      <c r="CB117" s="972"/>
      <c r="CC117" s="972"/>
      <c r="CD117" s="972"/>
      <c r="CE117" s="972"/>
      <c r="CF117" s="966" t="s">
        <v>174</v>
      </c>
      <c r="CG117" s="967"/>
      <c r="CH117" s="967"/>
      <c r="CI117" s="967"/>
      <c r="CJ117" s="967"/>
      <c r="CK117" s="997"/>
      <c r="CL117" s="998"/>
      <c r="CM117" s="968" t="s">
        <v>469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174</v>
      </c>
      <c r="DH117" s="1011"/>
      <c r="DI117" s="1011"/>
      <c r="DJ117" s="1011"/>
      <c r="DK117" s="1012"/>
      <c r="DL117" s="1013" t="s">
        <v>174</v>
      </c>
      <c r="DM117" s="1011"/>
      <c r="DN117" s="1011"/>
      <c r="DO117" s="1011"/>
      <c r="DP117" s="1012"/>
      <c r="DQ117" s="1013" t="s">
        <v>463</v>
      </c>
      <c r="DR117" s="1011"/>
      <c r="DS117" s="1011"/>
      <c r="DT117" s="1011"/>
      <c r="DU117" s="1012"/>
      <c r="DV117" s="1014" t="s">
        <v>174</v>
      </c>
      <c r="DW117" s="1015"/>
      <c r="DX117" s="1015"/>
      <c r="DY117" s="1015"/>
      <c r="DZ117" s="1016"/>
    </row>
    <row r="118" spans="1:130" s="246" customFormat="1" ht="26.25" customHeight="1" x14ac:dyDescent="0.15">
      <c r="A118" s="956" t="s">
        <v>440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438</v>
      </c>
      <c r="AB118" s="937"/>
      <c r="AC118" s="937"/>
      <c r="AD118" s="937"/>
      <c r="AE118" s="938"/>
      <c r="AF118" s="936" t="s">
        <v>307</v>
      </c>
      <c r="AG118" s="937"/>
      <c r="AH118" s="937"/>
      <c r="AI118" s="937"/>
      <c r="AJ118" s="938"/>
      <c r="AK118" s="936" t="s">
        <v>306</v>
      </c>
      <c r="AL118" s="937"/>
      <c r="AM118" s="937"/>
      <c r="AN118" s="937"/>
      <c r="AO118" s="938"/>
      <c r="AP118" s="1023" t="s">
        <v>439</v>
      </c>
      <c r="AQ118" s="1024"/>
      <c r="AR118" s="1024"/>
      <c r="AS118" s="1024"/>
      <c r="AT118" s="1025"/>
      <c r="AU118" s="952"/>
      <c r="AV118" s="953"/>
      <c r="AW118" s="953"/>
      <c r="AX118" s="953"/>
      <c r="AY118" s="953"/>
      <c r="AZ118" s="1026" t="s">
        <v>470</v>
      </c>
      <c r="BA118" s="1017"/>
      <c r="BB118" s="1017"/>
      <c r="BC118" s="1017"/>
      <c r="BD118" s="1017"/>
      <c r="BE118" s="1017"/>
      <c r="BF118" s="1017"/>
      <c r="BG118" s="1017"/>
      <c r="BH118" s="1017"/>
      <c r="BI118" s="1017"/>
      <c r="BJ118" s="1017"/>
      <c r="BK118" s="1017"/>
      <c r="BL118" s="1017"/>
      <c r="BM118" s="1017"/>
      <c r="BN118" s="1017"/>
      <c r="BO118" s="1017"/>
      <c r="BP118" s="1018"/>
      <c r="BQ118" s="1049" t="s">
        <v>174</v>
      </c>
      <c r="BR118" s="1050"/>
      <c r="BS118" s="1050"/>
      <c r="BT118" s="1050"/>
      <c r="BU118" s="1050"/>
      <c r="BV118" s="1050" t="s">
        <v>174</v>
      </c>
      <c r="BW118" s="1050"/>
      <c r="BX118" s="1050"/>
      <c r="BY118" s="1050"/>
      <c r="BZ118" s="1050"/>
      <c r="CA118" s="1050" t="s">
        <v>174</v>
      </c>
      <c r="CB118" s="1050"/>
      <c r="CC118" s="1050"/>
      <c r="CD118" s="1050"/>
      <c r="CE118" s="1050"/>
      <c r="CF118" s="966" t="s">
        <v>174</v>
      </c>
      <c r="CG118" s="967"/>
      <c r="CH118" s="967"/>
      <c r="CI118" s="967"/>
      <c r="CJ118" s="967"/>
      <c r="CK118" s="997"/>
      <c r="CL118" s="998"/>
      <c r="CM118" s="968" t="s">
        <v>471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174</v>
      </c>
      <c r="DH118" s="1011"/>
      <c r="DI118" s="1011"/>
      <c r="DJ118" s="1011"/>
      <c r="DK118" s="1012"/>
      <c r="DL118" s="1013" t="s">
        <v>450</v>
      </c>
      <c r="DM118" s="1011"/>
      <c r="DN118" s="1011"/>
      <c r="DO118" s="1011"/>
      <c r="DP118" s="1012"/>
      <c r="DQ118" s="1013" t="s">
        <v>174</v>
      </c>
      <c r="DR118" s="1011"/>
      <c r="DS118" s="1011"/>
      <c r="DT118" s="1011"/>
      <c r="DU118" s="1012"/>
      <c r="DV118" s="1014" t="s">
        <v>174</v>
      </c>
      <c r="DW118" s="1015"/>
      <c r="DX118" s="1015"/>
      <c r="DY118" s="1015"/>
      <c r="DZ118" s="1016"/>
    </row>
    <row r="119" spans="1:130" s="246" customFormat="1" ht="26.25" customHeight="1" x14ac:dyDescent="0.15">
      <c r="A119" s="1110" t="s">
        <v>443</v>
      </c>
      <c r="B119" s="996"/>
      <c r="C119" s="975" t="s">
        <v>444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174</v>
      </c>
      <c r="AB119" s="944"/>
      <c r="AC119" s="944"/>
      <c r="AD119" s="944"/>
      <c r="AE119" s="945"/>
      <c r="AF119" s="946" t="s">
        <v>174</v>
      </c>
      <c r="AG119" s="944"/>
      <c r="AH119" s="944"/>
      <c r="AI119" s="944"/>
      <c r="AJ119" s="945"/>
      <c r="AK119" s="946" t="s">
        <v>174</v>
      </c>
      <c r="AL119" s="944"/>
      <c r="AM119" s="944"/>
      <c r="AN119" s="944"/>
      <c r="AO119" s="945"/>
      <c r="AP119" s="947" t="s">
        <v>174</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472</v>
      </c>
      <c r="BP119" s="1058"/>
      <c r="BQ119" s="1049">
        <v>7387956</v>
      </c>
      <c r="BR119" s="1050"/>
      <c r="BS119" s="1050"/>
      <c r="BT119" s="1050"/>
      <c r="BU119" s="1050"/>
      <c r="BV119" s="1050">
        <v>7166711</v>
      </c>
      <c r="BW119" s="1050"/>
      <c r="BX119" s="1050"/>
      <c r="BY119" s="1050"/>
      <c r="BZ119" s="1050"/>
      <c r="CA119" s="1050">
        <v>7326226</v>
      </c>
      <c r="CB119" s="1050"/>
      <c r="CC119" s="1050"/>
      <c r="CD119" s="1050"/>
      <c r="CE119" s="1050"/>
      <c r="CF119" s="1051"/>
      <c r="CG119" s="1052"/>
      <c r="CH119" s="1052"/>
      <c r="CI119" s="1052"/>
      <c r="CJ119" s="1053"/>
      <c r="CK119" s="999"/>
      <c r="CL119" s="1000"/>
      <c r="CM119" s="1054" t="s">
        <v>473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413</v>
      </c>
      <c r="DH119" s="1036"/>
      <c r="DI119" s="1036"/>
      <c r="DJ119" s="1036"/>
      <c r="DK119" s="1037"/>
      <c r="DL119" s="1035" t="s">
        <v>174</v>
      </c>
      <c r="DM119" s="1036"/>
      <c r="DN119" s="1036"/>
      <c r="DO119" s="1036"/>
      <c r="DP119" s="1037"/>
      <c r="DQ119" s="1035" t="s">
        <v>463</v>
      </c>
      <c r="DR119" s="1036"/>
      <c r="DS119" s="1036"/>
      <c r="DT119" s="1036"/>
      <c r="DU119" s="1037"/>
      <c r="DV119" s="1038" t="s">
        <v>463</v>
      </c>
      <c r="DW119" s="1039"/>
      <c r="DX119" s="1039"/>
      <c r="DY119" s="1039"/>
      <c r="DZ119" s="1040"/>
    </row>
    <row r="120" spans="1:130" s="246" customFormat="1" ht="26.25" customHeight="1" x14ac:dyDescent="0.15">
      <c r="A120" s="1111"/>
      <c r="B120" s="998"/>
      <c r="C120" s="968" t="s">
        <v>447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174</v>
      </c>
      <c r="AB120" s="1011"/>
      <c r="AC120" s="1011"/>
      <c r="AD120" s="1011"/>
      <c r="AE120" s="1012"/>
      <c r="AF120" s="1013" t="s">
        <v>174</v>
      </c>
      <c r="AG120" s="1011"/>
      <c r="AH120" s="1011"/>
      <c r="AI120" s="1011"/>
      <c r="AJ120" s="1012"/>
      <c r="AK120" s="1013" t="s">
        <v>453</v>
      </c>
      <c r="AL120" s="1011"/>
      <c r="AM120" s="1011"/>
      <c r="AN120" s="1011"/>
      <c r="AO120" s="1012"/>
      <c r="AP120" s="1014" t="s">
        <v>413</v>
      </c>
      <c r="AQ120" s="1015"/>
      <c r="AR120" s="1015"/>
      <c r="AS120" s="1015"/>
      <c r="AT120" s="1016"/>
      <c r="AU120" s="1041" t="s">
        <v>474</v>
      </c>
      <c r="AV120" s="1042"/>
      <c r="AW120" s="1042"/>
      <c r="AX120" s="1042"/>
      <c r="AY120" s="1043"/>
      <c r="AZ120" s="992" t="s">
        <v>475</v>
      </c>
      <c r="BA120" s="941"/>
      <c r="BB120" s="941"/>
      <c r="BC120" s="941"/>
      <c r="BD120" s="941"/>
      <c r="BE120" s="941"/>
      <c r="BF120" s="941"/>
      <c r="BG120" s="941"/>
      <c r="BH120" s="941"/>
      <c r="BI120" s="941"/>
      <c r="BJ120" s="941"/>
      <c r="BK120" s="941"/>
      <c r="BL120" s="941"/>
      <c r="BM120" s="941"/>
      <c r="BN120" s="941"/>
      <c r="BO120" s="941"/>
      <c r="BP120" s="942"/>
      <c r="BQ120" s="978">
        <v>906519</v>
      </c>
      <c r="BR120" s="979"/>
      <c r="BS120" s="979"/>
      <c r="BT120" s="979"/>
      <c r="BU120" s="979"/>
      <c r="BV120" s="979">
        <v>1039719</v>
      </c>
      <c r="BW120" s="979"/>
      <c r="BX120" s="979"/>
      <c r="BY120" s="979"/>
      <c r="BZ120" s="979"/>
      <c r="CA120" s="979">
        <v>959062</v>
      </c>
      <c r="CB120" s="979"/>
      <c r="CC120" s="979"/>
      <c r="CD120" s="979"/>
      <c r="CE120" s="979"/>
      <c r="CF120" s="993">
        <v>34.700000000000003</v>
      </c>
      <c r="CG120" s="994"/>
      <c r="CH120" s="994"/>
      <c r="CI120" s="994"/>
      <c r="CJ120" s="994"/>
      <c r="CK120" s="1059" t="s">
        <v>476</v>
      </c>
      <c r="CL120" s="1060"/>
      <c r="CM120" s="1060"/>
      <c r="CN120" s="1060"/>
      <c r="CO120" s="1061"/>
      <c r="CP120" s="1067" t="s">
        <v>477</v>
      </c>
      <c r="CQ120" s="1068"/>
      <c r="CR120" s="1068"/>
      <c r="CS120" s="1068"/>
      <c r="CT120" s="1068"/>
      <c r="CU120" s="1068"/>
      <c r="CV120" s="1068"/>
      <c r="CW120" s="1068"/>
      <c r="CX120" s="1068"/>
      <c r="CY120" s="1068"/>
      <c r="CZ120" s="1068"/>
      <c r="DA120" s="1068"/>
      <c r="DB120" s="1068"/>
      <c r="DC120" s="1068"/>
      <c r="DD120" s="1068"/>
      <c r="DE120" s="1068"/>
      <c r="DF120" s="1069"/>
      <c r="DG120" s="978">
        <v>912206</v>
      </c>
      <c r="DH120" s="979"/>
      <c r="DI120" s="979"/>
      <c r="DJ120" s="979"/>
      <c r="DK120" s="979"/>
      <c r="DL120" s="979">
        <v>778692</v>
      </c>
      <c r="DM120" s="979"/>
      <c r="DN120" s="979"/>
      <c r="DO120" s="979"/>
      <c r="DP120" s="979"/>
      <c r="DQ120" s="979">
        <v>806433</v>
      </c>
      <c r="DR120" s="979"/>
      <c r="DS120" s="979"/>
      <c r="DT120" s="979"/>
      <c r="DU120" s="979"/>
      <c r="DV120" s="980">
        <v>29.2</v>
      </c>
      <c r="DW120" s="980"/>
      <c r="DX120" s="980"/>
      <c r="DY120" s="980"/>
      <c r="DZ120" s="981"/>
    </row>
    <row r="121" spans="1:130" s="246" customFormat="1" ht="26.25" customHeight="1" x14ac:dyDescent="0.15">
      <c r="A121" s="1111"/>
      <c r="B121" s="998"/>
      <c r="C121" s="1019" t="s">
        <v>478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155213</v>
      </c>
      <c r="AB121" s="1011"/>
      <c r="AC121" s="1011"/>
      <c r="AD121" s="1011"/>
      <c r="AE121" s="1012"/>
      <c r="AF121" s="1013">
        <v>155213</v>
      </c>
      <c r="AG121" s="1011"/>
      <c r="AH121" s="1011"/>
      <c r="AI121" s="1011"/>
      <c r="AJ121" s="1012"/>
      <c r="AK121" s="1013">
        <v>155213</v>
      </c>
      <c r="AL121" s="1011"/>
      <c r="AM121" s="1011"/>
      <c r="AN121" s="1011"/>
      <c r="AO121" s="1012"/>
      <c r="AP121" s="1014">
        <v>5.6</v>
      </c>
      <c r="AQ121" s="1015"/>
      <c r="AR121" s="1015"/>
      <c r="AS121" s="1015"/>
      <c r="AT121" s="1016"/>
      <c r="AU121" s="1044"/>
      <c r="AV121" s="1045"/>
      <c r="AW121" s="1045"/>
      <c r="AX121" s="1045"/>
      <c r="AY121" s="1046"/>
      <c r="AZ121" s="1001" t="s">
        <v>479</v>
      </c>
      <c r="BA121" s="1002"/>
      <c r="BB121" s="1002"/>
      <c r="BC121" s="1002"/>
      <c r="BD121" s="1002"/>
      <c r="BE121" s="1002"/>
      <c r="BF121" s="1002"/>
      <c r="BG121" s="1002"/>
      <c r="BH121" s="1002"/>
      <c r="BI121" s="1002"/>
      <c r="BJ121" s="1002"/>
      <c r="BK121" s="1002"/>
      <c r="BL121" s="1002"/>
      <c r="BM121" s="1002"/>
      <c r="BN121" s="1002"/>
      <c r="BO121" s="1002"/>
      <c r="BP121" s="1003"/>
      <c r="BQ121" s="971">
        <v>255021</v>
      </c>
      <c r="BR121" s="972"/>
      <c r="BS121" s="972"/>
      <c r="BT121" s="972"/>
      <c r="BU121" s="972"/>
      <c r="BV121" s="972">
        <v>246249</v>
      </c>
      <c r="BW121" s="972"/>
      <c r="BX121" s="972"/>
      <c r="BY121" s="972"/>
      <c r="BZ121" s="972"/>
      <c r="CA121" s="972">
        <v>263224</v>
      </c>
      <c r="CB121" s="972"/>
      <c r="CC121" s="972"/>
      <c r="CD121" s="972"/>
      <c r="CE121" s="972"/>
      <c r="CF121" s="966">
        <v>9.5</v>
      </c>
      <c r="CG121" s="967"/>
      <c r="CH121" s="967"/>
      <c r="CI121" s="967"/>
      <c r="CJ121" s="967"/>
      <c r="CK121" s="1062"/>
      <c r="CL121" s="1063"/>
      <c r="CM121" s="1063"/>
      <c r="CN121" s="1063"/>
      <c r="CO121" s="1064"/>
      <c r="CP121" s="1072" t="s">
        <v>480</v>
      </c>
      <c r="CQ121" s="1073"/>
      <c r="CR121" s="1073"/>
      <c r="CS121" s="1073"/>
      <c r="CT121" s="1073"/>
      <c r="CU121" s="1073"/>
      <c r="CV121" s="1073"/>
      <c r="CW121" s="1073"/>
      <c r="CX121" s="1073"/>
      <c r="CY121" s="1073"/>
      <c r="CZ121" s="1073"/>
      <c r="DA121" s="1073"/>
      <c r="DB121" s="1073"/>
      <c r="DC121" s="1073"/>
      <c r="DD121" s="1073"/>
      <c r="DE121" s="1073"/>
      <c r="DF121" s="1074"/>
      <c r="DG121" s="971">
        <v>194006</v>
      </c>
      <c r="DH121" s="972"/>
      <c r="DI121" s="972"/>
      <c r="DJ121" s="972"/>
      <c r="DK121" s="972"/>
      <c r="DL121" s="972">
        <v>156516</v>
      </c>
      <c r="DM121" s="972"/>
      <c r="DN121" s="972"/>
      <c r="DO121" s="972"/>
      <c r="DP121" s="972"/>
      <c r="DQ121" s="972">
        <v>136760</v>
      </c>
      <c r="DR121" s="972"/>
      <c r="DS121" s="972"/>
      <c r="DT121" s="972"/>
      <c r="DU121" s="972"/>
      <c r="DV121" s="973">
        <v>4.9000000000000004</v>
      </c>
      <c r="DW121" s="973"/>
      <c r="DX121" s="973"/>
      <c r="DY121" s="973"/>
      <c r="DZ121" s="974"/>
    </row>
    <row r="122" spans="1:130" s="246" customFormat="1" ht="26.25" customHeight="1" x14ac:dyDescent="0.15">
      <c r="A122" s="1111"/>
      <c r="B122" s="998"/>
      <c r="C122" s="968" t="s">
        <v>459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450</v>
      </c>
      <c r="AB122" s="1011"/>
      <c r="AC122" s="1011"/>
      <c r="AD122" s="1011"/>
      <c r="AE122" s="1012"/>
      <c r="AF122" s="1013" t="s">
        <v>174</v>
      </c>
      <c r="AG122" s="1011"/>
      <c r="AH122" s="1011"/>
      <c r="AI122" s="1011"/>
      <c r="AJ122" s="1012"/>
      <c r="AK122" s="1013" t="s">
        <v>174</v>
      </c>
      <c r="AL122" s="1011"/>
      <c r="AM122" s="1011"/>
      <c r="AN122" s="1011"/>
      <c r="AO122" s="1012"/>
      <c r="AP122" s="1014" t="s">
        <v>174</v>
      </c>
      <c r="AQ122" s="1015"/>
      <c r="AR122" s="1015"/>
      <c r="AS122" s="1015"/>
      <c r="AT122" s="1016"/>
      <c r="AU122" s="1044"/>
      <c r="AV122" s="1045"/>
      <c r="AW122" s="1045"/>
      <c r="AX122" s="1045"/>
      <c r="AY122" s="1046"/>
      <c r="AZ122" s="1026" t="s">
        <v>481</v>
      </c>
      <c r="BA122" s="1017"/>
      <c r="BB122" s="1017"/>
      <c r="BC122" s="1017"/>
      <c r="BD122" s="1017"/>
      <c r="BE122" s="1017"/>
      <c r="BF122" s="1017"/>
      <c r="BG122" s="1017"/>
      <c r="BH122" s="1017"/>
      <c r="BI122" s="1017"/>
      <c r="BJ122" s="1017"/>
      <c r="BK122" s="1017"/>
      <c r="BL122" s="1017"/>
      <c r="BM122" s="1017"/>
      <c r="BN122" s="1017"/>
      <c r="BO122" s="1017"/>
      <c r="BP122" s="1018"/>
      <c r="BQ122" s="1049">
        <v>4683888</v>
      </c>
      <c r="BR122" s="1050"/>
      <c r="BS122" s="1050"/>
      <c r="BT122" s="1050"/>
      <c r="BU122" s="1050"/>
      <c r="BV122" s="1050">
        <v>4883450</v>
      </c>
      <c r="BW122" s="1050"/>
      <c r="BX122" s="1050"/>
      <c r="BY122" s="1050"/>
      <c r="BZ122" s="1050"/>
      <c r="CA122" s="1050">
        <v>5136448</v>
      </c>
      <c r="CB122" s="1050"/>
      <c r="CC122" s="1050"/>
      <c r="CD122" s="1050"/>
      <c r="CE122" s="1050"/>
      <c r="CF122" s="1070">
        <v>185.8</v>
      </c>
      <c r="CG122" s="1071"/>
      <c r="CH122" s="1071"/>
      <c r="CI122" s="1071"/>
      <c r="CJ122" s="1071"/>
      <c r="CK122" s="1062"/>
      <c r="CL122" s="1063"/>
      <c r="CM122" s="1063"/>
      <c r="CN122" s="1063"/>
      <c r="CO122" s="1064"/>
      <c r="CP122" s="1072" t="s">
        <v>482</v>
      </c>
      <c r="CQ122" s="1073"/>
      <c r="CR122" s="1073"/>
      <c r="CS122" s="1073"/>
      <c r="CT122" s="1073"/>
      <c r="CU122" s="1073"/>
      <c r="CV122" s="1073"/>
      <c r="CW122" s="1073"/>
      <c r="CX122" s="1073"/>
      <c r="CY122" s="1073"/>
      <c r="CZ122" s="1073"/>
      <c r="DA122" s="1073"/>
      <c r="DB122" s="1073"/>
      <c r="DC122" s="1073"/>
      <c r="DD122" s="1073"/>
      <c r="DE122" s="1073"/>
      <c r="DF122" s="1074"/>
      <c r="DG122" s="971">
        <v>68490</v>
      </c>
      <c r="DH122" s="972"/>
      <c r="DI122" s="972"/>
      <c r="DJ122" s="972"/>
      <c r="DK122" s="972"/>
      <c r="DL122" s="972">
        <v>61193</v>
      </c>
      <c r="DM122" s="972"/>
      <c r="DN122" s="972"/>
      <c r="DO122" s="972"/>
      <c r="DP122" s="972"/>
      <c r="DQ122" s="972">
        <v>57180</v>
      </c>
      <c r="DR122" s="972"/>
      <c r="DS122" s="972"/>
      <c r="DT122" s="972"/>
      <c r="DU122" s="972"/>
      <c r="DV122" s="973">
        <v>2.1</v>
      </c>
      <c r="DW122" s="973"/>
      <c r="DX122" s="973"/>
      <c r="DY122" s="973"/>
      <c r="DZ122" s="974"/>
    </row>
    <row r="123" spans="1:130" s="246" customFormat="1" ht="26.25" customHeight="1" x14ac:dyDescent="0.15">
      <c r="A123" s="1111"/>
      <c r="B123" s="998"/>
      <c r="C123" s="968" t="s">
        <v>466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413</v>
      </c>
      <c r="AB123" s="1011"/>
      <c r="AC123" s="1011"/>
      <c r="AD123" s="1011"/>
      <c r="AE123" s="1012"/>
      <c r="AF123" s="1013" t="s">
        <v>174</v>
      </c>
      <c r="AG123" s="1011"/>
      <c r="AH123" s="1011"/>
      <c r="AI123" s="1011"/>
      <c r="AJ123" s="1012"/>
      <c r="AK123" s="1013" t="s">
        <v>174</v>
      </c>
      <c r="AL123" s="1011"/>
      <c r="AM123" s="1011"/>
      <c r="AN123" s="1011"/>
      <c r="AO123" s="1012"/>
      <c r="AP123" s="1014" t="s">
        <v>174</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483</v>
      </c>
      <c r="BP123" s="1058"/>
      <c r="BQ123" s="1117">
        <v>5845428</v>
      </c>
      <c r="BR123" s="1118"/>
      <c r="BS123" s="1118"/>
      <c r="BT123" s="1118"/>
      <c r="BU123" s="1118"/>
      <c r="BV123" s="1118">
        <v>6169418</v>
      </c>
      <c r="BW123" s="1118"/>
      <c r="BX123" s="1118"/>
      <c r="BY123" s="1118"/>
      <c r="BZ123" s="1118"/>
      <c r="CA123" s="1118">
        <v>6358734</v>
      </c>
      <c r="CB123" s="1118"/>
      <c r="CC123" s="1118"/>
      <c r="CD123" s="1118"/>
      <c r="CE123" s="1118"/>
      <c r="CF123" s="1051"/>
      <c r="CG123" s="1052"/>
      <c r="CH123" s="1052"/>
      <c r="CI123" s="1052"/>
      <c r="CJ123" s="1053"/>
      <c r="CK123" s="1062"/>
      <c r="CL123" s="1063"/>
      <c r="CM123" s="1063"/>
      <c r="CN123" s="1063"/>
      <c r="CO123" s="1064"/>
      <c r="CP123" s="1072" t="s">
        <v>484</v>
      </c>
      <c r="CQ123" s="1073"/>
      <c r="CR123" s="1073"/>
      <c r="CS123" s="1073"/>
      <c r="CT123" s="1073"/>
      <c r="CU123" s="1073"/>
      <c r="CV123" s="1073"/>
      <c r="CW123" s="1073"/>
      <c r="CX123" s="1073"/>
      <c r="CY123" s="1073"/>
      <c r="CZ123" s="1073"/>
      <c r="DA123" s="1073"/>
      <c r="DB123" s="1073"/>
      <c r="DC123" s="1073"/>
      <c r="DD123" s="1073"/>
      <c r="DE123" s="1073"/>
      <c r="DF123" s="1074"/>
      <c r="DG123" s="1010">
        <v>12575</v>
      </c>
      <c r="DH123" s="1011"/>
      <c r="DI123" s="1011"/>
      <c r="DJ123" s="1011"/>
      <c r="DK123" s="1012"/>
      <c r="DL123" s="1013">
        <v>10550</v>
      </c>
      <c r="DM123" s="1011"/>
      <c r="DN123" s="1011"/>
      <c r="DO123" s="1011"/>
      <c r="DP123" s="1012"/>
      <c r="DQ123" s="1013">
        <v>11034</v>
      </c>
      <c r="DR123" s="1011"/>
      <c r="DS123" s="1011"/>
      <c r="DT123" s="1011"/>
      <c r="DU123" s="1012"/>
      <c r="DV123" s="1014">
        <v>0.4</v>
      </c>
      <c r="DW123" s="1015"/>
      <c r="DX123" s="1015"/>
      <c r="DY123" s="1015"/>
      <c r="DZ123" s="1016"/>
    </row>
    <row r="124" spans="1:130" s="246" customFormat="1" ht="26.25" customHeight="1" thickBot="1" x14ac:dyDescent="0.2">
      <c r="A124" s="1111"/>
      <c r="B124" s="998"/>
      <c r="C124" s="968" t="s">
        <v>469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174</v>
      </c>
      <c r="AB124" s="1011"/>
      <c r="AC124" s="1011"/>
      <c r="AD124" s="1011"/>
      <c r="AE124" s="1012"/>
      <c r="AF124" s="1013" t="s">
        <v>174</v>
      </c>
      <c r="AG124" s="1011"/>
      <c r="AH124" s="1011"/>
      <c r="AI124" s="1011"/>
      <c r="AJ124" s="1012"/>
      <c r="AK124" s="1013" t="s">
        <v>174</v>
      </c>
      <c r="AL124" s="1011"/>
      <c r="AM124" s="1011"/>
      <c r="AN124" s="1011"/>
      <c r="AO124" s="1012"/>
      <c r="AP124" s="1014" t="s">
        <v>174</v>
      </c>
      <c r="AQ124" s="1015"/>
      <c r="AR124" s="1015"/>
      <c r="AS124" s="1015"/>
      <c r="AT124" s="1016"/>
      <c r="AU124" s="1113" t="s">
        <v>485</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56.3</v>
      </c>
      <c r="BR124" s="1080"/>
      <c r="BS124" s="1080"/>
      <c r="BT124" s="1080"/>
      <c r="BU124" s="1080"/>
      <c r="BV124" s="1080">
        <v>36.700000000000003</v>
      </c>
      <c r="BW124" s="1080"/>
      <c r="BX124" s="1080"/>
      <c r="BY124" s="1080"/>
      <c r="BZ124" s="1080"/>
      <c r="CA124" s="1080">
        <v>35</v>
      </c>
      <c r="CB124" s="1080"/>
      <c r="CC124" s="1080"/>
      <c r="CD124" s="1080"/>
      <c r="CE124" s="1080"/>
      <c r="CF124" s="1081"/>
      <c r="CG124" s="1082"/>
      <c r="CH124" s="1082"/>
      <c r="CI124" s="1082"/>
      <c r="CJ124" s="1083"/>
      <c r="CK124" s="1065"/>
      <c r="CL124" s="1065"/>
      <c r="CM124" s="1065"/>
      <c r="CN124" s="1065"/>
      <c r="CO124" s="1066"/>
      <c r="CP124" s="1072" t="s">
        <v>486</v>
      </c>
      <c r="CQ124" s="1073"/>
      <c r="CR124" s="1073"/>
      <c r="CS124" s="1073"/>
      <c r="CT124" s="1073"/>
      <c r="CU124" s="1073"/>
      <c r="CV124" s="1073"/>
      <c r="CW124" s="1073"/>
      <c r="CX124" s="1073"/>
      <c r="CY124" s="1073"/>
      <c r="CZ124" s="1073"/>
      <c r="DA124" s="1073"/>
      <c r="DB124" s="1073"/>
      <c r="DC124" s="1073"/>
      <c r="DD124" s="1073"/>
      <c r="DE124" s="1073"/>
      <c r="DF124" s="1074"/>
      <c r="DG124" s="1057">
        <v>12466</v>
      </c>
      <c r="DH124" s="1036"/>
      <c r="DI124" s="1036"/>
      <c r="DJ124" s="1036"/>
      <c r="DK124" s="1037"/>
      <c r="DL124" s="1035">
        <v>10505</v>
      </c>
      <c r="DM124" s="1036"/>
      <c r="DN124" s="1036"/>
      <c r="DO124" s="1036"/>
      <c r="DP124" s="1037"/>
      <c r="DQ124" s="1035">
        <v>12039</v>
      </c>
      <c r="DR124" s="1036"/>
      <c r="DS124" s="1036"/>
      <c r="DT124" s="1036"/>
      <c r="DU124" s="1037"/>
      <c r="DV124" s="1038">
        <v>0.4</v>
      </c>
      <c r="DW124" s="1039"/>
      <c r="DX124" s="1039"/>
      <c r="DY124" s="1039"/>
      <c r="DZ124" s="1040"/>
    </row>
    <row r="125" spans="1:130" s="246" customFormat="1" ht="26.25" customHeight="1" x14ac:dyDescent="0.15">
      <c r="A125" s="1111"/>
      <c r="B125" s="998"/>
      <c r="C125" s="968" t="s">
        <v>471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453</v>
      </c>
      <c r="AB125" s="1011"/>
      <c r="AC125" s="1011"/>
      <c r="AD125" s="1011"/>
      <c r="AE125" s="1012"/>
      <c r="AF125" s="1013" t="s">
        <v>174</v>
      </c>
      <c r="AG125" s="1011"/>
      <c r="AH125" s="1011"/>
      <c r="AI125" s="1011"/>
      <c r="AJ125" s="1012"/>
      <c r="AK125" s="1013" t="s">
        <v>174</v>
      </c>
      <c r="AL125" s="1011"/>
      <c r="AM125" s="1011"/>
      <c r="AN125" s="1011"/>
      <c r="AO125" s="1012"/>
      <c r="AP125" s="1014" t="s">
        <v>453</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487</v>
      </c>
      <c r="CL125" s="1060"/>
      <c r="CM125" s="1060"/>
      <c r="CN125" s="1060"/>
      <c r="CO125" s="1061"/>
      <c r="CP125" s="992" t="s">
        <v>488</v>
      </c>
      <c r="CQ125" s="941"/>
      <c r="CR125" s="941"/>
      <c r="CS125" s="941"/>
      <c r="CT125" s="941"/>
      <c r="CU125" s="941"/>
      <c r="CV125" s="941"/>
      <c r="CW125" s="941"/>
      <c r="CX125" s="941"/>
      <c r="CY125" s="941"/>
      <c r="CZ125" s="941"/>
      <c r="DA125" s="941"/>
      <c r="DB125" s="941"/>
      <c r="DC125" s="941"/>
      <c r="DD125" s="941"/>
      <c r="DE125" s="941"/>
      <c r="DF125" s="942"/>
      <c r="DG125" s="978" t="s">
        <v>174</v>
      </c>
      <c r="DH125" s="979"/>
      <c r="DI125" s="979"/>
      <c r="DJ125" s="979"/>
      <c r="DK125" s="979"/>
      <c r="DL125" s="979" t="s">
        <v>453</v>
      </c>
      <c r="DM125" s="979"/>
      <c r="DN125" s="979"/>
      <c r="DO125" s="979"/>
      <c r="DP125" s="979"/>
      <c r="DQ125" s="979" t="s">
        <v>413</v>
      </c>
      <c r="DR125" s="979"/>
      <c r="DS125" s="979"/>
      <c r="DT125" s="979"/>
      <c r="DU125" s="979"/>
      <c r="DV125" s="980" t="s">
        <v>174</v>
      </c>
      <c r="DW125" s="980"/>
      <c r="DX125" s="980"/>
      <c r="DY125" s="980"/>
      <c r="DZ125" s="981"/>
    </row>
    <row r="126" spans="1:130" s="246" customFormat="1" ht="26.25" customHeight="1" thickBot="1" x14ac:dyDescent="0.2">
      <c r="A126" s="1111"/>
      <c r="B126" s="998"/>
      <c r="C126" s="968" t="s">
        <v>473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453</v>
      </c>
      <c r="AB126" s="1011"/>
      <c r="AC126" s="1011"/>
      <c r="AD126" s="1011"/>
      <c r="AE126" s="1012"/>
      <c r="AF126" s="1013" t="s">
        <v>413</v>
      </c>
      <c r="AG126" s="1011"/>
      <c r="AH126" s="1011"/>
      <c r="AI126" s="1011"/>
      <c r="AJ126" s="1012"/>
      <c r="AK126" s="1013" t="s">
        <v>174</v>
      </c>
      <c r="AL126" s="1011"/>
      <c r="AM126" s="1011"/>
      <c r="AN126" s="1011"/>
      <c r="AO126" s="1012"/>
      <c r="AP126" s="1014" t="s">
        <v>413</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489</v>
      </c>
      <c r="CQ126" s="1002"/>
      <c r="CR126" s="1002"/>
      <c r="CS126" s="1002"/>
      <c r="CT126" s="1002"/>
      <c r="CU126" s="1002"/>
      <c r="CV126" s="1002"/>
      <c r="CW126" s="1002"/>
      <c r="CX126" s="1002"/>
      <c r="CY126" s="1002"/>
      <c r="CZ126" s="1002"/>
      <c r="DA126" s="1002"/>
      <c r="DB126" s="1002"/>
      <c r="DC126" s="1002"/>
      <c r="DD126" s="1002"/>
      <c r="DE126" s="1002"/>
      <c r="DF126" s="1003"/>
      <c r="DG126" s="971" t="s">
        <v>453</v>
      </c>
      <c r="DH126" s="972"/>
      <c r="DI126" s="972"/>
      <c r="DJ126" s="972"/>
      <c r="DK126" s="972"/>
      <c r="DL126" s="972" t="s">
        <v>174</v>
      </c>
      <c r="DM126" s="972"/>
      <c r="DN126" s="972"/>
      <c r="DO126" s="972"/>
      <c r="DP126" s="972"/>
      <c r="DQ126" s="972" t="s">
        <v>174</v>
      </c>
      <c r="DR126" s="972"/>
      <c r="DS126" s="972"/>
      <c r="DT126" s="972"/>
      <c r="DU126" s="972"/>
      <c r="DV126" s="973" t="s">
        <v>453</v>
      </c>
      <c r="DW126" s="973"/>
      <c r="DX126" s="973"/>
      <c r="DY126" s="973"/>
      <c r="DZ126" s="974"/>
    </row>
    <row r="127" spans="1:130" s="246" customFormat="1" ht="26.25" customHeight="1" x14ac:dyDescent="0.15">
      <c r="A127" s="1112"/>
      <c r="B127" s="1000"/>
      <c r="C127" s="1054" t="s">
        <v>490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174</v>
      </c>
      <c r="AB127" s="1011"/>
      <c r="AC127" s="1011"/>
      <c r="AD127" s="1011"/>
      <c r="AE127" s="1012"/>
      <c r="AF127" s="1013" t="s">
        <v>453</v>
      </c>
      <c r="AG127" s="1011"/>
      <c r="AH127" s="1011"/>
      <c r="AI127" s="1011"/>
      <c r="AJ127" s="1012"/>
      <c r="AK127" s="1013" t="s">
        <v>453</v>
      </c>
      <c r="AL127" s="1011"/>
      <c r="AM127" s="1011"/>
      <c r="AN127" s="1011"/>
      <c r="AO127" s="1012"/>
      <c r="AP127" s="1014" t="s">
        <v>413</v>
      </c>
      <c r="AQ127" s="1015"/>
      <c r="AR127" s="1015"/>
      <c r="AS127" s="1015"/>
      <c r="AT127" s="1016"/>
      <c r="AU127" s="282"/>
      <c r="AV127" s="282"/>
      <c r="AW127" s="282"/>
      <c r="AX127" s="1084" t="s">
        <v>491</v>
      </c>
      <c r="AY127" s="1085"/>
      <c r="AZ127" s="1085"/>
      <c r="BA127" s="1085"/>
      <c r="BB127" s="1085"/>
      <c r="BC127" s="1085"/>
      <c r="BD127" s="1085"/>
      <c r="BE127" s="1086"/>
      <c r="BF127" s="1087" t="s">
        <v>492</v>
      </c>
      <c r="BG127" s="1085"/>
      <c r="BH127" s="1085"/>
      <c r="BI127" s="1085"/>
      <c r="BJ127" s="1085"/>
      <c r="BK127" s="1085"/>
      <c r="BL127" s="1086"/>
      <c r="BM127" s="1087" t="s">
        <v>493</v>
      </c>
      <c r="BN127" s="1085"/>
      <c r="BO127" s="1085"/>
      <c r="BP127" s="1085"/>
      <c r="BQ127" s="1085"/>
      <c r="BR127" s="1085"/>
      <c r="BS127" s="1086"/>
      <c r="BT127" s="1087" t="s">
        <v>494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495</v>
      </c>
      <c r="CQ127" s="1002"/>
      <c r="CR127" s="1002"/>
      <c r="CS127" s="1002"/>
      <c r="CT127" s="1002"/>
      <c r="CU127" s="1002"/>
      <c r="CV127" s="1002"/>
      <c r="CW127" s="1002"/>
      <c r="CX127" s="1002"/>
      <c r="CY127" s="1002"/>
      <c r="CZ127" s="1002"/>
      <c r="DA127" s="1002"/>
      <c r="DB127" s="1002"/>
      <c r="DC127" s="1002"/>
      <c r="DD127" s="1002"/>
      <c r="DE127" s="1002"/>
      <c r="DF127" s="1003"/>
      <c r="DG127" s="971" t="s">
        <v>413</v>
      </c>
      <c r="DH127" s="972"/>
      <c r="DI127" s="972"/>
      <c r="DJ127" s="972"/>
      <c r="DK127" s="972"/>
      <c r="DL127" s="972" t="s">
        <v>413</v>
      </c>
      <c r="DM127" s="972"/>
      <c r="DN127" s="972"/>
      <c r="DO127" s="972"/>
      <c r="DP127" s="972"/>
      <c r="DQ127" s="972" t="s">
        <v>453</v>
      </c>
      <c r="DR127" s="972"/>
      <c r="DS127" s="972"/>
      <c r="DT127" s="972"/>
      <c r="DU127" s="972"/>
      <c r="DV127" s="973" t="s">
        <v>453</v>
      </c>
      <c r="DW127" s="973"/>
      <c r="DX127" s="973"/>
      <c r="DY127" s="973"/>
      <c r="DZ127" s="974"/>
    </row>
    <row r="128" spans="1:130" s="246" customFormat="1" ht="26.25" customHeight="1" thickBot="1" x14ac:dyDescent="0.2">
      <c r="A128" s="1095" t="s">
        <v>496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497</v>
      </c>
      <c r="X128" s="1097"/>
      <c r="Y128" s="1097"/>
      <c r="Z128" s="1098"/>
      <c r="AA128" s="1099">
        <v>12430</v>
      </c>
      <c r="AB128" s="1100"/>
      <c r="AC128" s="1100"/>
      <c r="AD128" s="1100"/>
      <c r="AE128" s="1101"/>
      <c r="AF128" s="1102">
        <v>9606</v>
      </c>
      <c r="AG128" s="1100"/>
      <c r="AH128" s="1100"/>
      <c r="AI128" s="1100"/>
      <c r="AJ128" s="1101"/>
      <c r="AK128" s="1102">
        <v>5786</v>
      </c>
      <c r="AL128" s="1100"/>
      <c r="AM128" s="1100"/>
      <c r="AN128" s="1100"/>
      <c r="AO128" s="1101"/>
      <c r="AP128" s="1103"/>
      <c r="AQ128" s="1104"/>
      <c r="AR128" s="1104"/>
      <c r="AS128" s="1104"/>
      <c r="AT128" s="1105"/>
      <c r="AU128" s="282"/>
      <c r="AV128" s="282"/>
      <c r="AW128" s="282"/>
      <c r="AX128" s="940" t="s">
        <v>498</v>
      </c>
      <c r="AY128" s="941"/>
      <c r="AZ128" s="941"/>
      <c r="BA128" s="941"/>
      <c r="BB128" s="941"/>
      <c r="BC128" s="941"/>
      <c r="BD128" s="941"/>
      <c r="BE128" s="942"/>
      <c r="BF128" s="1106" t="s">
        <v>174</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499</v>
      </c>
      <c r="CQ128" s="1089"/>
      <c r="CR128" s="1089"/>
      <c r="CS128" s="1089"/>
      <c r="CT128" s="1089"/>
      <c r="CU128" s="1089"/>
      <c r="CV128" s="1089"/>
      <c r="CW128" s="1089"/>
      <c r="CX128" s="1089"/>
      <c r="CY128" s="1089"/>
      <c r="CZ128" s="1089"/>
      <c r="DA128" s="1089"/>
      <c r="DB128" s="1089"/>
      <c r="DC128" s="1089"/>
      <c r="DD128" s="1089"/>
      <c r="DE128" s="1089"/>
      <c r="DF128" s="1090"/>
      <c r="DG128" s="1091" t="s">
        <v>413</v>
      </c>
      <c r="DH128" s="1092"/>
      <c r="DI128" s="1092"/>
      <c r="DJ128" s="1092"/>
      <c r="DK128" s="1092"/>
      <c r="DL128" s="1092" t="s">
        <v>174</v>
      </c>
      <c r="DM128" s="1092"/>
      <c r="DN128" s="1092"/>
      <c r="DO128" s="1092"/>
      <c r="DP128" s="1092"/>
      <c r="DQ128" s="1092" t="s">
        <v>174</v>
      </c>
      <c r="DR128" s="1092"/>
      <c r="DS128" s="1092"/>
      <c r="DT128" s="1092"/>
      <c r="DU128" s="1092"/>
      <c r="DV128" s="1093" t="s">
        <v>174</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500</v>
      </c>
      <c r="X129" s="1126"/>
      <c r="Y129" s="1126"/>
      <c r="Z129" s="1127"/>
      <c r="AA129" s="1010">
        <v>3224692</v>
      </c>
      <c r="AB129" s="1011"/>
      <c r="AC129" s="1011"/>
      <c r="AD129" s="1011"/>
      <c r="AE129" s="1012"/>
      <c r="AF129" s="1013">
        <v>3172680</v>
      </c>
      <c r="AG129" s="1011"/>
      <c r="AH129" s="1011"/>
      <c r="AI129" s="1011"/>
      <c r="AJ129" s="1012"/>
      <c r="AK129" s="1013">
        <v>3240226</v>
      </c>
      <c r="AL129" s="1011"/>
      <c r="AM129" s="1011"/>
      <c r="AN129" s="1011"/>
      <c r="AO129" s="1012"/>
      <c r="AP129" s="1128"/>
      <c r="AQ129" s="1129"/>
      <c r="AR129" s="1129"/>
      <c r="AS129" s="1129"/>
      <c r="AT129" s="1130"/>
      <c r="AU129" s="284"/>
      <c r="AV129" s="284"/>
      <c r="AW129" s="284"/>
      <c r="AX129" s="1119" t="s">
        <v>501</v>
      </c>
      <c r="AY129" s="1002"/>
      <c r="AZ129" s="1002"/>
      <c r="BA129" s="1002"/>
      <c r="BB129" s="1002"/>
      <c r="BC129" s="1002"/>
      <c r="BD129" s="1002"/>
      <c r="BE129" s="1003"/>
      <c r="BF129" s="1120" t="s">
        <v>463</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503</v>
      </c>
      <c r="X130" s="1126"/>
      <c r="Y130" s="1126"/>
      <c r="Z130" s="1127"/>
      <c r="AA130" s="1010">
        <v>487831</v>
      </c>
      <c r="AB130" s="1011"/>
      <c r="AC130" s="1011"/>
      <c r="AD130" s="1011"/>
      <c r="AE130" s="1012"/>
      <c r="AF130" s="1013">
        <v>460953</v>
      </c>
      <c r="AG130" s="1011"/>
      <c r="AH130" s="1011"/>
      <c r="AI130" s="1011"/>
      <c r="AJ130" s="1012"/>
      <c r="AK130" s="1013">
        <v>476214</v>
      </c>
      <c r="AL130" s="1011"/>
      <c r="AM130" s="1011"/>
      <c r="AN130" s="1011"/>
      <c r="AO130" s="1012"/>
      <c r="AP130" s="1128"/>
      <c r="AQ130" s="1129"/>
      <c r="AR130" s="1129"/>
      <c r="AS130" s="1129"/>
      <c r="AT130" s="1130"/>
      <c r="AU130" s="284"/>
      <c r="AV130" s="284"/>
      <c r="AW130" s="284"/>
      <c r="AX130" s="1119" t="s">
        <v>504</v>
      </c>
      <c r="AY130" s="1002"/>
      <c r="AZ130" s="1002"/>
      <c r="BA130" s="1002"/>
      <c r="BB130" s="1002"/>
      <c r="BC130" s="1002"/>
      <c r="BD130" s="1002"/>
      <c r="BE130" s="1003"/>
      <c r="BF130" s="1156">
        <v>10.8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505</v>
      </c>
      <c r="X131" s="1164"/>
      <c r="Y131" s="1164"/>
      <c r="Z131" s="1165"/>
      <c r="AA131" s="1057">
        <v>2736861</v>
      </c>
      <c r="AB131" s="1036"/>
      <c r="AC131" s="1036"/>
      <c r="AD131" s="1036"/>
      <c r="AE131" s="1037"/>
      <c r="AF131" s="1035">
        <v>2711727</v>
      </c>
      <c r="AG131" s="1036"/>
      <c r="AH131" s="1036"/>
      <c r="AI131" s="1036"/>
      <c r="AJ131" s="1037"/>
      <c r="AK131" s="1035">
        <v>2764012</v>
      </c>
      <c r="AL131" s="1036"/>
      <c r="AM131" s="1036"/>
      <c r="AN131" s="1036"/>
      <c r="AO131" s="1037"/>
      <c r="AP131" s="1166"/>
      <c r="AQ131" s="1167"/>
      <c r="AR131" s="1167"/>
      <c r="AS131" s="1167"/>
      <c r="AT131" s="1168"/>
      <c r="AU131" s="284"/>
      <c r="AV131" s="284"/>
      <c r="AW131" s="284"/>
      <c r="AX131" s="1138" t="s">
        <v>506</v>
      </c>
      <c r="AY131" s="1089"/>
      <c r="AZ131" s="1089"/>
      <c r="BA131" s="1089"/>
      <c r="BB131" s="1089"/>
      <c r="BC131" s="1089"/>
      <c r="BD131" s="1089"/>
      <c r="BE131" s="1090"/>
      <c r="BF131" s="1139">
        <v>35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508</v>
      </c>
      <c r="W132" s="1149"/>
      <c r="X132" s="1149"/>
      <c r="Y132" s="1149"/>
      <c r="Z132" s="1150"/>
      <c r="AA132" s="1151">
        <v>11.191763119999999</v>
      </c>
      <c r="AB132" s="1152"/>
      <c r="AC132" s="1152"/>
      <c r="AD132" s="1152"/>
      <c r="AE132" s="1153"/>
      <c r="AF132" s="1154">
        <v>10.872702159999999</v>
      </c>
      <c r="AG132" s="1152"/>
      <c r="AH132" s="1152"/>
      <c r="AI132" s="1152"/>
      <c r="AJ132" s="1153"/>
      <c r="AK132" s="1154">
        <v>10.40744396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509</v>
      </c>
      <c r="W133" s="1132"/>
      <c r="X133" s="1132"/>
      <c r="Y133" s="1132"/>
      <c r="Z133" s="1133"/>
      <c r="AA133" s="1134">
        <v>11.1</v>
      </c>
      <c r="AB133" s="1135"/>
      <c r="AC133" s="1135"/>
      <c r="AD133" s="1135"/>
      <c r="AE133" s="1136"/>
      <c r="AF133" s="1134">
        <v>10.4</v>
      </c>
      <c r="AG133" s="1135"/>
      <c r="AH133" s="1135"/>
      <c r="AI133" s="1135"/>
      <c r="AJ133" s="1136"/>
      <c r="AK133" s="1134">
        <v>10.8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jbhqy+GBD3Fdx/zNeH1fnFiaCGwGYISGb8MEMp/RGP/qpXGUQceI0TvimyBYOvgzfJ65FLSOR/Zqcz1QwHybQ==" saltValue="5ptG0mFeYgP+luEGJiB9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kMLsWE9TWYcbhx8EX7yZZ/ZweAooNukpyv29ZCrytZruK2L1emu5XMR1n01PoOUeq7oDvF9AbljMIkJSFBrkw==" saltValue="iHwNi/VqyMGdsGFxmOaA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nl8WF76Da5tLXoEOoBn62VUx6XnynsxJ+K/eiq4LMMO3ts7PtmJw0lpu8ZmkTm5T+vtPiVyPGT8tryAeHJO3A==" saltValue="HICvXMyuBmw+3lK/n2gT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518</v>
      </c>
      <c r="AL9" s="1175"/>
      <c r="AM9" s="1175"/>
      <c r="AN9" s="1176"/>
      <c r="AO9" s="312">
        <v>1034270</v>
      </c>
      <c r="AP9" s="312">
        <v>144937</v>
      </c>
      <c r="AQ9" s="313">
        <v>116834</v>
      </c>
      <c r="AR9" s="314">
        <v>24.1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519</v>
      </c>
      <c r="AL10" s="1175"/>
      <c r="AM10" s="1175"/>
      <c r="AN10" s="1176"/>
      <c r="AO10" s="315">
        <v>57745</v>
      </c>
      <c r="AP10" s="315">
        <v>8092</v>
      </c>
      <c r="AQ10" s="316">
        <v>12766</v>
      </c>
      <c r="AR10" s="317">
        <v>-36.6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520</v>
      </c>
      <c r="AL11" s="1175"/>
      <c r="AM11" s="1175"/>
      <c r="AN11" s="1176"/>
      <c r="AO11" s="315">
        <v>147187</v>
      </c>
      <c r="AP11" s="315">
        <v>20626</v>
      </c>
      <c r="AQ11" s="316">
        <v>19336</v>
      </c>
      <c r="AR11" s="317">
        <v>6.7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521</v>
      </c>
      <c r="AL12" s="1175"/>
      <c r="AM12" s="1175"/>
      <c r="AN12" s="1176"/>
      <c r="AO12" s="315" t="s">
        <v>522</v>
      </c>
      <c r="AP12" s="315" t="s">
        <v>522</v>
      </c>
      <c r="AQ12" s="316">
        <v>1049</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523</v>
      </c>
      <c r="AL13" s="1175"/>
      <c r="AM13" s="1175"/>
      <c r="AN13" s="1176"/>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524</v>
      </c>
      <c r="AL14" s="1175"/>
      <c r="AM14" s="1175"/>
      <c r="AN14" s="1176"/>
      <c r="AO14" s="315">
        <v>39130</v>
      </c>
      <c r="AP14" s="315">
        <v>5483</v>
      </c>
      <c r="AQ14" s="316">
        <v>5063</v>
      </c>
      <c r="AR14" s="317">
        <v>8.3000000000000007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525</v>
      </c>
      <c r="AL15" s="1175"/>
      <c r="AM15" s="1175"/>
      <c r="AN15" s="1176"/>
      <c r="AO15" s="315" t="s">
        <v>522</v>
      </c>
      <c r="AP15" s="315" t="s">
        <v>522</v>
      </c>
      <c r="AQ15" s="316">
        <v>3168</v>
      </c>
      <c r="AR15" s="317" t="s">
        <v>522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526</v>
      </c>
      <c r="AL16" s="1178"/>
      <c r="AM16" s="1178"/>
      <c r="AN16" s="1179"/>
      <c r="AO16" s="315">
        <v>-103458</v>
      </c>
      <c r="AP16" s="315">
        <v>-14498</v>
      </c>
      <c r="AQ16" s="316">
        <v>-11723</v>
      </c>
      <c r="AR16" s="317">
        <v>23.7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1174874</v>
      </c>
      <c r="AP17" s="315">
        <v>164640</v>
      </c>
      <c r="AQ17" s="316">
        <v>146494</v>
      </c>
      <c r="AR17" s="317">
        <v>12.4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531</v>
      </c>
      <c r="AL21" s="1170"/>
      <c r="AM21" s="1170"/>
      <c r="AN21" s="1171"/>
      <c r="AO21" s="327">
        <v>15.41</v>
      </c>
      <c r="AP21" s="328">
        <v>13.76</v>
      </c>
      <c r="AQ21" s="329">
        <v>1.65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532</v>
      </c>
      <c r="AL22" s="1170"/>
      <c r="AM22" s="1170"/>
      <c r="AN22" s="1171"/>
      <c r="AO22" s="332">
        <v>95</v>
      </c>
      <c r="AP22" s="333">
        <v>94.9</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536</v>
      </c>
      <c r="AL32" s="1186"/>
      <c r="AM32" s="1186"/>
      <c r="AN32" s="1187"/>
      <c r="AO32" s="342">
        <v>472590</v>
      </c>
      <c r="AP32" s="342">
        <v>66226</v>
      </c>
      <c r="AQ32" s="343">
        <v>73591</v>
      </c>
      <c r="AR32" s="344">
        <v>-10</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537</v>
      </c>
      <c r="AL33" s="1186"/>
      <c r="AM33" s="1186"/>
      <c r="AN33" s="1187"/>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538</v>
      </c>
      <c r="AL34" s="1186"/>
      <c r="AM34" s="1186"/>
      <c r="AN34" s="1187"/>
      <c r="AO34" s="342" t="s">
        <v>522</v>
      </c>
      <c r="AP34" s="342" t="s">
        <v>522</v>
      </c>
      <c r="AQ34" s="343">
        <v>1</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539</v>
      </c>
      <c r="AL35" s="1186"/>
      <c r="AM35" s="1186"/>
      <c r="AN35" s="1187"/>
      <c r="AO35" s="342">
        <v>81332</v>
      </c>
      <c r="AP35" s="342">
        <v>11397</v>
      </c>
      <c r="AQ35" s="343">
        <v>19214</v>
      </c>
      <c r="AR35" s="344">
        <v>-40.700000000000003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540</v>
      </c>
      <c r="AL36" s="1186"/>
      <c r="AM36" s="1186"/>
      <c r="AN36" s="1187"/>
      <c r="AO36" s="342">
        <v>60482</v>
      </c>
      <c r="AP36" s="342">
        <v>8476</v>
      </c>
      <c r="AQ36" s="343">
        <v>5293</v>
      </c>
      <c r="AR36" s="344">
        <v>60.1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541</v>
      </c>
      <c r="AL37" s="1186"/>
      <c r="AM37" s="1186"/>
      <c r="AN37" s="1187"/>
      <c r="AO37" s="342">
        <v>155213</v>
      </c>
      <c r="AP37" s="342">
        <v>21751</v>
      </c>
      <c r="AQ37" s="343">
        <v>1256</v>
      </c>
      <c r="AR37" s="344">
        <v>1631.8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542</v>
      </c>
      <c r="AL38" s="1189"/>
      <c r="AM38" s="1189"/>
      <c r="AN38" s="1190"/>
      <c r="AO38" s="345">
        <v>46</v>
      </c>
      <c r="AP38" s="345">
        <v>6</v>
      </c>
      <c r="AQ38" s="346">
        <v>9</v>
      </c>
      <c r="AR38" s="334">
        <v>-33.299999999999997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543</v>
      </c>
      <c r="AL39" s="1189"/>
      <c r="AM39" s="1189"/>
      <c r="AN39" s="1190"/>
      <c r="AO39" s="342">
        <v>-5786</v>
      </c>
      <c r="AP39" s="342">
        <v>-811</v>
      </c>
      <c r="AQ39" s="343">
        <v>-3572</v>
      </c>
      <c r="AR39" s="344">
        <v>-77.3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544</v>
      </c>
      <c r="AL40" s="1186"/>
      <c r="AM40" s="1186"/>
      <c r="AN40" s="1187"/>
      <c r="AO40" s="342">
        <v>-476214</v>
      </c>
      <c r="AP40" s="342">
        <v>-66734</v>
      </c>
      <c r="AQ40" s="343">
        <v>-65248</v>
      </c>
      <c r="AR40" s="344">
        <v>2.2999999999999998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301</v>
      </c>
      <c r="AL41" s="1192"/>
      <c r="AM41" s="1192"/>
      <c r="AN41" s="1193"/>
      <c r="AO41" s="342">
        <v>287663</v>
      </c>
      <c r="AP41" s="342">
        <v>40312</v>
      </c>
      <c r="AQ41" s="343">
        <v>30545</v>
      </c>
      <c r="AR41" s="344">
        <v>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513</v>
      </c>
      <c r="AN49" s="1182" t="s">
        <v>548</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1375048</v>
      </c>
      <c r="AN51" s="364">
        <v>177908</v>
      </c>
      <c r="AO51" s="365">
        <v>86.4</v>
      </c>
      <c r="AP51" s="366">
        <v>119685</v>
      </c>
      <c r="AQ51" s="367">
        <v>0</v>
      </c>
      <c r="AR51" s="368">
        <v>86.4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1023165</v>
      </c>
      <c r="AN52" s="372">
        <v>132380</v>
      </c>
      <c r="AO52" s="373">
        <v>105.7</v>
      </c>
      <c r="AP52" s="374">
        <v>68464</v>
      </c>
      <c r="AQ52" s="375">
        <v>18.399999999999999</v>
      </c>
      <c r="AR52" s="376">
        <v>87.3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1361993</v>
      </c>
      <c r="AN53" s="364">
        <v>180636</v>
      </c>
      <c r="AO53" s="365">
        <v>1.5</v>
      </c>
      <c r="AP53" s="366">
        <v>109920</v>
      </c>
      <c r="AQ53" s="367">
        <v>-8.1999999999999993</v>
      </c>
      <c r="AR53" s="368">
        <v>9.6999999999999993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562300</v>
      </c>
      <c r="AN54" s="372">
        <v>74576</v>
      </c>
      <c r="AO54" s="373">
        <v>-43.7</v>
      </c>
      <c r="AP54" s="374">
        <v>62739</v>
      </c>
      <c r="AQ54" s="375">
        <v>-8.4</v>
      </c>
      <c r="AR54" s="376">
        <v>-35.299999999999997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590874</v>
      </c>
      <c r="AN55" s="364">
        <v>79633</v>
      </c>
      <c r="AO55" s="365">
        <v>-55.9</v>
      </c>
      <c r="AP55" s="366">
        <v>119882</v>
      </c>
      <c r="AQ55" s="367">
        <v>9.1</v>
      </c>
      <c r="AR55" s="368">
        <v>-65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378638</v>
      </c>
      <c r="AN56" s="372">
        <v>51029</v>
      </c>
      <c r="AO56" s="373">
        <v>-31.6</v>
      </c>
      <c r="AP56" s="374">
        <v>66481</v>
      </c>
      <c r="AQ56" s="375">
        <v>6</v>
      </c>
      <c r="AR56" s="376">
        <v>-37.6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478433</v>
      </c>
      <c r="AN57" s="364">
        <v>65728</v>
      </c>
      <c r="AO57" s="365">
        <v>-17.5</v>
      </c>
      <c r="AP57" s="366">
        <v>116162</v>
      </c>
      <c r="AQ57" s="367">
        <v>-3.1</v>
      </c>
      <c r="AR57" s="368">
        <v>-14.4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332843</v>
      </c>
      <c r="AN58" s="372">
        <v>45726</v>
      </c>
      <c r="AO58" s="373">
        <v>-10.4</v>
      </c>
      <c r="AP58" s="374">
        <v>61562</v>
      </c>
      <c r="AQ58" s="375">
        <v>-7.4</v>
      </c>
      <c r="AR58" s="376">
        <v>-3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646673</v>
      </c>
      <c r="AN59" s="364">
        <v>90621</v>
      </c>
      <c r="AO59" s="365">
        <v>37.9</v>
      </c>
      <c r="AP59" s="366">
        <v>121449</v>
      </c>
      <c r="AQ59" s="367">
        <v>4.5999999999999996</v>
      </c>
      <c r="AR59" s="368">
        <v>33.299999999999997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429437</v>
      </c>
      <c r="AN60" s="372">
        <v>60179</v>
      </c>
      <c r="AO60" s="373">
        <v>31.6</v>
      </c>
      <c r="AP60" s="374">
        <v>62922</v>
      </c>
      <c r="AQ60" s="375">
        <v>2.2000000000000002</v>
      </c>
      <c r="AR60" s="376">
        <v>29.4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890604</v>
      </c>
      <c r="AN61" s="379">
        <v>118905</v>
      </c>
      <c r="AO61" s="380">
        <v>10.5</v>
      </c>
      <c r="AP61" s="381">
        <v>117420</v>
      </c>
      <c r="AQ61" s="382">
        <v>0.5</v>
      </c>
      <c r="AR61" s="368">
        <v>10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545277</v>
      </c>
      <c r="AN62" s="372">
        <v>72778</v>
      </c>
      <c r="AO62" s="373">
        <v>10.3</v>
      </c>
      <c r="AP62" s="374">
        <v>64434</v>
      </c>
      <c r="AQ62" s="375">
        <v>2.2000000000000002</v>
      </c>
      <c r="AR62" s="376">
        <v>8.1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5SzflC7xfT4OKvX0nN6Jggic3SymL0mgiHQQHabr9KQfPQJqGb60N20aSpvzH8K0f4AGQRvHK9x3lCzWTY9Lw==" saltValue="S1hOvmQiml/XWXDy/zO+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vqttXWqC6tYxZKgMPMvEAfGSropxDOvOlXGyBJYIAIT3VGtzTSO9zzWpG+UULEb+56Kd3wme27g95fo4dgQpg==" saltValue="dMB2b3N7TRlk4UIFtaxP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hMTY5bBFaElhSE34v85cfqUOQqb7uWvsJbo3/rvQDcxjKpkvYtkHoWW0vZzgi4wvVc00AgJ6GwjeqnmPekbEw==" saltValue="HD5uXWOmQRuGUfIQmWlD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4" t="s">
        <v>3</v>
      </c>
      <c r="D47" s="1194"/>
      <c r="E47" s="1195"/>
      <c r="F47" s="11">
        <v>19</v>
      </c>
      <c r="G47" s="12">
        <v>16.809999999999999</v>
      </c>
      <c r="H47" s="12">
        <v>16.07</v>
      </c>
      <c r="I47" s="12">
        <v>16.670000000000002</v>
      </c>
      <c r="J47" s="13">
        <v>16.09</v>
      </c>
    </row>
    <row r="48" spans="2:10" ht="57.75" customHeight="1" x14ac:dyDescent="0.15">
      <c r="B48" s="14"/>
      <c r="C48" s="1196" t="s">
        <v>4</v>
      </c>
      <c r="D48" s="1196"/>
      <c r="E48" s="1197"/>
      <c r="F48" s="15">
        <v>4.29</v>
      </c>
      <c r="G48" s="16">
        <v>8.98</v>
      </c>
      <c r="H48" s="16">
        <v>6.89</v>
      </c>
      <c r="I48" s="16">
        <v>5.54</v>
      </c>
      <c r="J48" s="17">
        <v>7.4</v>
      </c>
    </row>
    <row r="49" spans="2:10" ht="57.75" customHeight="1" thickBot="1" x14ac:dyDescent="0.2">
      <c r="B49" s="18"/>
      <c r="C49" s="1198" t="s">
        <v>5</v>
      </c>
      <c r="D49" s="1198"/>
      <c r="E49" s="1199"/>
      <c r="F49" s="19" t="s">
        <v>569</v>
      </c>
      <c r="G49" s="20">
        <v>3.35</v>
      </c>
      <c r="H49" s="20" t="s">
        <v>570</v>
      </c>
      <c r="I49" s="20" t="s">
        <v>571</v>
      </c>
      <c r="J49" s="21">
        <v>1.73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S0EQZtV9ghkF8p/tOmSBzzl6hany0QXeEBq0qjsZztjDQE+QBUy6jd+Ghy88szcVjVgLINMfs2iiH4RAHIt5g==" saltValue="K8yIdTEC2FEQg3utPDCy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